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michael.ditri\Desktop\Feb 11 2025 Special Pri\Tabulation\"/>
    </mc:Choice>
  </mc:AlternateContent>
  <xr:revisionPtr revIDLastSave="0" documentId="8_{96B1B4A9-8187-4BA8-8972-61D4DC55DEFD}" xr6:coauthVersionLast="47" xr6:coauthVersionMax="47" xr10:uidLastSave="{00000000-0000-0000-0000-000000000000}"/>
  <bookViews>
    <workbookView xWindow="28680" yWindow="-4050" windowWidth="29040" windowHeight="15840" xr2:uid="{97877EE6-8A98-4322-B004-0341B558F1B5}"/>
  </bookViews>
  <sheets>
    <sheet name="Report (2)" sheetId="6" r:id="rId1"/>
    <sheet name="TEST DECK Satellite (2)" sheetId="5" r:id="rId2"/>
    <sheet name="PRECINCT TABULATION_MAIN (2)" sheetId="3" r:id="rId3"/>
  </sheets>
  <definedNames>
    <definedName name="_xlnm._FilterDatabase" localSheetId="2" hidden="1">'PRECINCT TABULATION_MAIN (2)'!$A$1:$Z$1914</definedName>
    <definedName name="_xlnm._FilterDatabase" localSheetId="0" hidden="1">'Report (2)'!$A$8:$E$424</definedName>
    <definedName name="_xlnm._FilterDatabase" localSheetId="1" hidden="1">'TEST DECK Satellite (2)'!$A$1:$AN$77</definedName>
    <definedName name="_xlnm.Print_Area" localSheetId="2">'PRECINCT TABULATION_MAIN (2)'!$B$2:$U$112</definedName>
    <definedName name="_xlnm.Print_Titles" localSheetId="0">'Report (2)'!$1:$1</definedName>
    <definedName name="_xlnm.Print_Titles" localSheetId="1">'TEST DECK Satellite (2)'!$1:$1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6" l="1"/>
  <c r="F13" i="6"/>
  <c r="F19" i="6"/>
  <c r="G24" i="6"/>
  <c r="F25" i="6"/>
  <c r="F29" i="6"/>
  <c r="G29" i="6"/>
  <c r="G30" i="6"/>
  <c r="F31" i="6"/>
  <c r="F35" i="6"/>
  <c r="G35" i="6"/>
  <c r="G36" i="6"/>
  <c r="F49" i="6"/>
  <c r="F55" i="6"/>
  <c r="F61" i="6"/>
  <c r="F67" i="6"/>
  <c r="F71" i="6"/>
  <c r="G71" i="6"/>
  <c r="G72" i="6"/>
  <c r="F73" i="6"/>
  <c r="F77" i="6"/>
  <c r="G77" i="6"/>
  <c r="G78" i="6"/>
  <c r="F79" i="6"/>
  <c r="F83" i="6"/>
  <c r="G83" i="6"/>
  <c r="F85" i="6"/>
  <c r="F89" i="6"/>
  <c r="G89" i="6"/>
  <c r="G90" i="6"/>
  <c r="F91" i="6"/>
  <c r="F95" i="6"/>
  <c r="G95" i="6"/>
  <c r="G96" i="6"/>
  <c r="F97" i="6"/>
  <c r="F101" i="6"/>
  <c r="G101" i="6"/>
  <c r="G102" i="6"/>
  <c r="F103" i="6"/>
  <c r="F107" i="6"/>
  <c r="G107" i="6"/>
  <c r="G108" i="6"/>
  <c r="F109" i="6"/>
  <c r="F113" i="6"/>
  <c r="G113" i="6"/>
  <c r="G114" i="6"/>
  <c r="F115" i="6"/>
  <c r="F119" i="6"/>
  <c r="G119" i="6"/>
  <c r="G120" i="6"/>
  <c r="F121" i="6"/>
  <c r="F125" i="6"/>
  <c r="G125" i="6"/>
  <c r="G126" i="6"/>
  <c r="F127" i="6"/>
  <c r="F131" i="6"/>
  <c r="G131" i="6"/>
  <c r="G132" i="6"/>
  <c r="F133" i="6"/>
  <c r="F137" i="6"/>
  <c r="G137" i="6"/>
  <c r="G138" i="6"/>
  <c r="F139" i="6"/>
  <c r="F143" i="6"/>
  <c r="G143" i="6"/>
  <c r="G144" i="6"/>
  <c r="F145" i="6"/>
  <c r="F149" i="6"/>
  <c r="G149" i="6"/>
  <c r="G150" i="6"/>
  <c r="F151" i="6"/>
  <c r="F155" i="6"/>
  <c r="G155" i="6"/>
  <c r="G156" i="6"/>
  <c r="F157" i="6"/>
  <c r="F161" i="6"/>
  <c r="G161" i="6"/>
  <c r="G162" i="6"/>
  <c r="G168" i="6"/>
  <c r="F169" i="6"/>
  <c r="F175" i="6"/>
  <c r="F179" i="6"/>
  <c r="G179" i="6"/>
  <c r="G180" i="6"/>
  <c r="G186" i="6"/>
  <c r="F187" i="6"/>
  <c r="F191" i="6"/>
  <c r="G191" i="6"/>
  <c r="G192" i="6"/>
  <c r="F193" i="6"/>
  <c r="F197" i="6"/>
  <c r="G197" i="6"/>
  <c r="G198" i="6"/>
  <c r="F199" i="6"/>
  <c r="F203" i="6"/>
  <c r="G203" i="6"/>
  <c r="G204" i="6"/>
  <c r="F205" i="6"/>
  <c r="F209" i="6"/>
  <c r="G209" i="6"/>
  <c r="G210" i="6"/>
  <c r="F211" i="6"/>
  <c r="F215" i="6"/>
  <c r="G215" i="6"/>
  <c r="G216" i="6"/>
  <c r="F217" i="6"/>
  <c r="F221" i="6"/>
  <c r="G221" i="6"/>
  <c r="G222" i="6"/>
  <c r="G228" i="6"/>
  <c r="G234" i="6"/>
  <c r="F235" i="6"/>
  <c r="F239" i="6"/>
  <c r="G239" i="6"/>
  <c r="G240" i="6"/>
  <c r="F241" i="6"/>
  <c r="F245" i="6"/>
  <c r="G245" i="6"/>
  <c r="G246" i="6"/>
  <c r="F247" i="6"/>
  <c r="F251" i="6"/>
  <c r="G251" i="6"/>
  <c r="G252" i="6"/>
  <c r="F253" i="6"/>
  <c r="F257" i="6"/>
  <c r="G257" i="6"/>
  <c r="G258" i="6"/>
  <c r="F259" i="6"/>
  <c r="F263" i="6"/>
  <c r="G263" i="6"/>
  <c r="G264" i="6"/>
  <c r="F265" i="6"/>
  <c r="F269" i="6"/>
  <c r="G269" i="6"/>
  <c r="G270" i="6"/>
  <c r="F271" i="6"/>
  <c r="F275" i="6"/>
  <c r="G276" i="6"/>
  <c r="F277" i="6"/>
  <c r="F281" i="6"/>
  <c r="G281" i="6"/>
  <c r="G282" i="6"/>
  <c r="F283" i="6"/>
  <c r="F287" i="6"/>
  <c r="G287" i="6"/>
  <c r="G288" i="6"/>
  <c r="F289" i="6"/>
  <c r="F293" i="6"/>
  <c r="G293" i="6"/>
  <c r="G294" i="6"/>
  <c r="F295" i="6"/>
  <c r="F299" i="6"/>
  <c r="G299" i="6"/>
  <c r="G300" i="6"/>
  <c r="F301" i="6"/>
  <c r="F305" i="6"/>
  <c r="G305" i="6"/>
  <c r="G306" i="6"/>
  <c r="F307" i="6"/>
  <c r="F311" i="6"/>
  <c r="G311" i="6"/>
  <c r="G312" i="6"/>
  <c r="F313" i="6"/>
  <c r="F317" i="6"/>
  <c r="G317" i="6"/>
  <c r="G318" i="6"/>
  <c r="F319" i="6"/>
  <c r="F323" i="6"/>
  <c r="G323" i="6"/>
  <c r="G324" i="6"/>
  <c r="F325" i="6"/>
  <c r="F329" i="6"/>
  <c r="G329" i="6"/>
  <c r="G330" i="6"/>
  <c r="F331" i="6"/>
  <c r="F335" i="6"/>
  <c r="G335" i="6"/>
  <c r="G336" i="6"/>
  <c r="F337" i="6"/>
  <c r="F341" i="6"/>
  <c r="G341" i="6"/>
  <c r="G342" i="6"/>
  <c r="F343" i="6"/>
  <c r="F347" i="6"/>
  <c r="G347" i="6"/>
  <c r="G348" i="6"/>
  <c r="F349" i="6"/>
  <c r="F353" i="6"/>
  <c r="G353" i="6"/>
  <c r="G354" i="6"/>
  <c r="F355" i="6"/>
  <c r="F359" i="6"/>
  <c r="G359" i="6"/>
  <c r="F361" i="6"/>
  <c r="F365" i="6"/>
  <c r="G365" i="6"/>
  <c r="G366" i="6"/>
  <c r="F367" i="6"/>
  <c r="F371" i="6"/>
  <c r="G371" i="6"/>
  <c r="G372" i="6"/>
  <c r="F373" i="6"/>
  <c r="F377" i="6"/>
  <c r="G377" i="6"/>
  <c r="G378" i="6"/>
  <c r="F379" i="6"/>
  <c r="F383" i="6"/>
  <c r="G383" i="6"/>
  <c r="G384" i="6"/>
  <c r="F385" i="6"/>
  <c r="F389" i="6"/>
  <c r="G389" i="6"/>
  <c r="G390" i="6"/>
  <c r="F391" i="6"/>
  <c r="F395" i="6"/>
  <c r="G395" i="6"/>
  <c r="G396" i="6"/>
  <c r="F397" i="6"/>
  <c r="F401" i="6"/>
  <c r="G401" i="6"/>
  <c r="G402" i="6"/>
  <c r="F403" i="6"/>
  <c r="F407" i="6"/>
  <c r="G407" i="6"/>
  <c r="G408" i="6"/>
  <c r="F409" i="6"/>
  <c r="F413" i="6"/>
  <c r="G413" i="6"/>
  <c r="G414" i="6"/>
  <c r="F415" i="6"/>
  <c r="AB2" i="5"/>
  <c r="AC2" i="5"/>
  <c r="AI2" i="5"/>
  <c r="AJ2" i="5"/>
  <c r="AJ79" i="5" s="1"/>
  <c r="AK2" i="5"/>
  <c r="AP2" i="5"/>
  <c r="AB3" i="5"/>
  <c r="AI3" i="5" s="1"/>
  <c r="AC3" i="5"/>
  <c r="AJ3" i="5"/>
  <c r="AK3" i="5"/>
  <c r="AP3" i="5"/>
  <c r="AB4" i="5"/>
  <c r="AC4" i="5"/>
  <c r="AI4" i="5"/>
  <c r="AJ4" i="5"/>
  <c r="AK4" i="5"/>
  <c r="AP4" i="5"/>
  <c r="AB5" i="5"/>
  <c r="AI5" i="5" s="1"/>
  <c r="AC5" i="5"/>
  <c r="AJ5" i="5"/>
  <c r="AK5" i="5"/>
  <c r="AP5" i="5"/>
  <c r="AB6" i="5"/>
  <c r="AC6" i="5"/>
  <c r="AI6" i="5"/>
  <c r="AJ6" i="5"/>
  <c r="AK6" i="5"/>
  <c r="AP6" i="5"/>
  <c r="AB7" i="5"/>
  <c r="AI7" i="5" s="1"/>
  <c r="AC7" i="5"/>
  <c r="AJ7" i="5"/>
  <c r="AK7" i="5"/>
  <c r="AP7" i="5"/>
  <c r="AB8" i="5"/>
  <c r="AC8" i="5"/>
  <c r="AI8" i="5"/>
  <c r="AJ8" i="5"/>
  <c r="AK8" i="5"/>
  <c r="AP8" i="5"/>
  <c r="AB9" i="5"/>
  <c r="AI9" i="5" s="1"/>
  <c r="AC9" i="5"/>
  <c r="AJ9" i="5"/>
  <c r="AK9" i="5"/>
  <c r="AP9" i="5"/>
  <c r="AB10" i="5"/>
  <c r="AC10" i="5"/>
  <c r="AI10" i="5"/>
  <c r="AJ10" i="5"/>
  <c r="AK10" i="5"/>
  <c r="AP10" i="5"/>
  <c r="AB11" i="5"/>
  <c r="AI11" i="5" s="1"/>
  <c r="AC11" i="5"/>
  <c r="AJ11" i="5"/>
  <c r="AK11" i="5"/>
  <c r="AP11" i="5"/>
  <c r="AB12" i="5"/>
  <c r="AC12" i="5"/>
  <c r="AI12" i="5"/>
  <c r="AJ12" i="5"/>
  <c r="AK12" i="5"/>
  <c r="AP12" i="5"/>
  <c r="AB13" i="5"/>
  <c r="AI13" i="5" s="1"/>
  <c r="AC13" i="5"/>
  <c r="AJ13" i="5"/>
  <c r="AK13" i="5"/>
  <c r="AP13" i="5"/>
  <c r="AB14" i="5"/>
  <c r="AC14" i="5"/>
  <c r="AI14" i="5"/>
  <c r="AJ14" i="5"/>
  <c r="AK14" i="5"/>
  <c r="AP14" i="5"/>
  <c r="AB15" i="5"/>
  <c r="AC15" i="5"/>
  <c r="AI15" i="5"/>
  <c r="AJ15" i="5"/>
  <c r="AK15" i="5"/>
  <c r="AP15" i="5"/>
  <c r="AB16" i="5"/>
  <c r="AK16" i="5" s="1"/>
  <c r="AC16" i="5"/>
  <c r="AD16" i="5" s="1"/>
  <c r="AI16" i="5"/>
  <c r="AJ16" i="5"/>
  <c r="AB17" i="5"/>
  <c r="AK17" i="5" s="1"/>
  <c r="AC17" i="5"/>
  <c r="AP17" i="5" s="1"/>
  <c r="AD17" i="5"/>
  <c r="AI17" i="5"/>
  <c r="AJ17" i="5"/>
  <c r="AB18" i="5"/>
  <c r="AI18" i="5" s="1"/>
  <c r="AC18" i="5"/>
  <c r="AJ18" i="5"/>
  <c r="AP18" i="5"/>
  <c r="AB19" i="5"/>
  <c r="AI19" i="5" s="1"/>
  <c r="AC19" i="5"/>
  <c r="AP19" i="5" s="1"/>
  <c r="AJ19" i="5"/>
  <c r="AB20" i="5"/>
  <c r="AI20" i="5" s="1"/>
  <c r="AC20" i="5"/>
  <c r="AJ20" i="5"/>
  <c r="AP20" i="5"/>
  <c r="AB21" i="5"/>
  <c r="AI21" i="5" s="1"/>
  <c r="AC21" i="5"/>
  <c r="AP21" i="5" s="1"/>
  <c r="AJ21" i="5"/>
  <c r="AB22" i="5"/>
  <c r="AI22" i="5" s="1"/>
  <c r="AC22" i="5"/>
  <c r="AJ22" i="5"/>
  <c r="AP22" i="5"/>
  <c r="AB23" i="5"/>
  <c r="AI23" i="5" s="1"/>
  <c r="AC23" i="5"/>
  <c r="AP23" i="5" s="1"/>
  <c r="AJ23" i="5"/>
  <c r="AB24" i="5"/>
  <c r="AI24" i="5" s="1"/>
  <c r="AC24" i="5"/>
  <c r="AJ24" i="5"/>
  <c r="AP24" i="5"/>
  <c r="AB25" i="5"/>
  <c r="AI25" i="5" s="1"/>
  <c r="AC25" i="5"/>
  <c r="AP25" i="5" s="1"/>
  <c r="AJ25" i="5"/>
  <c r="AB26" i="5"/>
  <c r="AI26" i="5" s="1"/>
  <c r="AC26" i="5"/>
  <c r="AJ26" i="5"/>
  <c r="AP26" i="5"/>
  <c r="AB27" i="5"/>
  <c r="AI27" i="5" s="1"/>
  <c r="AC27" i="5"/>
  <c r="AP27" i="5" s="1"/>
  <c r="AL27" i="5"/>
  <c r="AB28" i="5"/>
  <c r="AI28" i="5" s="1"/>
  <c r="AC28" i="5"/>
  <c r="AL28" i="5"/>
  <c r="AP28" i="5"/>
  <c r="AB29" i="5"/>
  <c r="AI29" i="5" s="1"/>
  <c r="AC29" i="5"/>
  <c r="AP29" i="5" s="1"/>
  <c r="AL29" i="5"/>
  <c r="AB30" i="5"/>
  <c r="AI30" i="5" s="1"/>
  <c r="AC30" i="5"/>
  <c r="AL30" i="5"/>
  <c r="AP30" i="5"/>
  <c r="AB31" i="5"/>
  <c r="AI31" i="5" s="1"/>
  <c r="AC31" i="5"/>
  <c r="AP31" i="5" s="1"/>
  <c r="AL31" i="5"/>
  <c r="AB32" i="5"/>
  <c r="AI32" i="5" s="1"/>
  <c r="AC32" i="5"/>
  <c r="AL32" i="5"/>
  <c r="AP32" i="5"/>
  <c r="AB33" i="5"/>
  <c r="AI33" i="5" s="1"/>
  <c r="AC33" i="5"/>
  <c r="AP33" i="5" s="1"/>
  <c r="AL33" i="5"/>
  <c r="AB34" i="5"/>
  <c r="AI34" i="5" s="1"/>
  <c r="AC34" i="5"/>
  <c r="AL34" i="5"/>
  <c r="AP34" i="5"/>
  <c r="AB35" i="5"/>
  <c r="AI35" i="5" s="1"/>
  <c r="AC35" i="5"/>
  <c r="AP35" i="5" s="1"/>
  <c r="AL35" i="5"/>
  <c r="AB36" i="5"/>
  <c r="AI36" i="5" s="1"/>
  <c r="AC36" i="5"/>
  <c r="AL36" i="5"/>
  <c r="AP36" i="5"/>
  <c r="AB37" i="5"/>
  <c r="AI37" i="5" s="1"/>
  <c r="AC37" i="5"/>
  <c r="AP37" i="5" s="1"/>
  <c r="AL37" i="5"/>
  <c r="AB38" i="5"/>
  <c r="AI38" i="5" s="1"/>
  <c r="AC38" i="5"/>
  <c r="AL38" i="5"/>
  <c r="AP38" i="5"/>
  <c r="AB39" i="5"/>
  <c r="AI39" i="5" s="1"/>
  <c r="AC39" i="5"/>
  <c r="AP39" i="5" s="1"/>
  <c r="AL39" i="5"/>
  <c r="AB40" i="5"/>
  <c r="AI40" i="5" s="1"/>
  <c r="AC40" i="5"/>
  <c r="AL40" i="5"/>
  <c r="AP40" i="5"/>
  <c r="AB41" i="5"/>
  <c r="AI41" i="5" s="1"/>
  <c r="AC41" i="5"/>
  <c r="AP41" i="5" s="1"/>
  <c r="AL41" i="5"/>
  <c r="AB42" i="5"/>
  <c r="AI42" i="5" s="1"/>
  <c r="AC42" i="5"/>
  <c r="AL42" i="5"/>
  <c r="AP42" i="5"/>
  <c r="AB43" i="5"/>
  <c r="AI43" i="5" s="1"/>
  <c r="AC43" i="5"/>
  <c r="AP43" i="5" s="1"/>
  <c r="AL43" i="5"/>
  <c r="AB44" i="5"/>
  <c r="AI44" i="5" s="1"/>
  <c r="AC44" i="5"/>
  <c r="AL44" i="5"/>
  <c r="AP44" i="5"/>
  <c r="AB45" i="5"/>
  <c r="AI45" i="5" s="1"/>
  <c r="AC45" i="5"/>
  <c r="AP45" i="5" s="1"/>
  <c r="AL45" i="5"/>
  <c r="AB46" i="5"/>
  <c r="AI46" i="5" s="1"/>
  <c r="AC46" i="5"/>
  <c r="AL46" i="5"/>
  <c r="AP46" i="5"/>
  <c r="AB47" i="5"/>
  <c r="AD47" i="5" s="1"/>
  <c r="AC47" i="5"/>
  <c r="AP47" i="5" s="1"/>
  <c r="AL47" i="5"/>
  <c r="AB48" i="5"/>
  <c r="AI48" i="5" s="1"/>
  <c r="AC48" i="5"/>
  <c r="AL48" i="5"/>
  <c r="AL79" i="5" s="1"/>
  <c r="AM48" i="5"/>
  <c r="AP48" i="5"/>
  <c r="AB49" i="5"/>
  <c r="AC49" i="5"/>
  <c r="AI49" i="5"/>
  <c r="AL49" i="5"/>
  <c r="AM49" i="5"/>
  <c r="AP49" i="5"/>
  <c r="AB50" i="5"/>
  <c r="AD50" i="5" s="1"/>
  <c r="AC50" i="5"/>
  <c r="AP50" i="5" s="1"/>
  <c r="AI50" i="5"/>
  <c r="AL50" i="5"/>
  <c r="AM50" i="5"/>
  <c r="AB51" i="5"/>
  <c r="AM51" i="5" s="1"/>
  <c r="AC51" i="5"/>
  <c r="AD51" i="5" s="1"/>
  <c r="AI51" i="5"/>
  <c r="AL51" i="5"/>
  <c r="AB52" i="5"/>
  <c r="AC52" i="5"/>
  <c r="AO52" i="5" s="1"/>
  <c r="AI52" i="5"/>
  <c r="AN52" i="5"/>
  <c r="AN79" i="5" s="1"/>
  <c r="AB53" i="5"/>
  <c r="AI53" i="5" s="1"/>
  <c r="AC53" i="5"/>
  <c r="AO53" i="5" s="1"/>
  <c r="AN53" i="5"/>
  <c r="AB54" i="5"/>
  <c r="AC54" i="5"/>
  <c r="AO54" i="5" s="1"/>
  <c r="AI54" i="5"/>
  <c r="AN54" i="5"/>
  <c r="AB55" i="5"/>
  <c r="AI55" i="5" s="1"/>
  <c r="AC55" i="5"/>
  <c r="AO55" i="5" s="1"/>
  <c r="AN55" i="5"/>
  <c r="AB56" i="5"/>
  <c r="AC56" i="5"/>
  <c r="AO56" i="5" s="1"/>
  <c r="AI56" i="5"/>
  <c r="AN56" i="5"/>
  <c r="AB57" i="5"/>
  <c r="AI57" i="5" s="1"/>
  <c r="AC57" i="5"/>
  <c r="AO57" i="5" s="1"/>
  <c r="AN57" i="5"/>
  <c r="AB58" i="5"/>
  <c r="AC58" i="5"/>
  <c r="AO58" i="5" s="1"/>
  <c r="AI58" i="5"/>
  <c r="AN58" i="5"/>
  <c r="AB59" i="5"/>
  <c r="AI59" i="5" s="1"/>
  <c r="AC59" i="5"/>
  <c r="AO59" i="5" s="1"/>
  <c r="AN59" i="5"/>
  <c r="AB60" i="5"/>
  <c r="AC60" i="5"/>
  <c r="AO60" i="5" s="1"/>
  <c r="AI60" i="5"/>
  <c r="AN60" i="5"/>
  <c r="AB61" i="5"/>
  <c r="AI61" i="5" s="1"/>
  <c r="AC61" i="5"/>
  <c r="AO61" i="5" s="1"/>
  <c r="AN61" i="5"/>
  <c r="AB62" i="5"/>
  <c r="AC62" i="5"/>
  <c r="AO62" i="5" s="1"/>
  <c r="AI62" i="5"/>
  <c r="AN62" i="5"/>
  <c r="AB63" i="5"/>
  <c r="AD63" i="5" s="1"/>
  <c r="AC63" i="5"/>
  <c r="AO63" i="5" s="1"/>
  <c r="AN63" i="5"/>
  <c r="AB64" i="5"/>
  <c r="AI64" i="5" s="1"/>
  <c r="AC64" i="5"/>
  <c r="AO64" i="5" s="1"/>
  <c r="AD64" i="5"/>
  <c r="AN64" i="5"/>
  <c r="AB65" i="5"/>
  <c r="AI65" i="5" s="1"/>
  <c r="AC65" i="5"/>
  <c r="AO65" i="5" s="1"/>
  <c r="AN65" i="5"/>
  <c r="AP65" i="5"/>
  <c r="AB66" i="5"/>
  <c r="AD66" i="5" s="1"/>
  <c r="AC66" i="5"/>
  <c r="AO66" i="5" s="1"/>
  <c r="AN66" i="5"/>
  <c r="AB67" i="5"/>
  <c r="AI67" i="5" s="1"/>
  <c r="AC67" i="5"/>
  <c r="AN67" i="5"/>
  <c r="AO67" i="5"/>
  <c r="AP67" i="5"/>
  <c r="AB68" i="5"/>
  <c r="AC68" i="5"/>
  <c r="AP68" i="5" s="1"/>
  <c r="AD68" i="5"/>
  <c r="AI68" i="5"/>
  <c r="AN68" i="5"/>
  <c r="AO68" i="5"/>
  <c r="AB69" i="5"/>
  <c r="AC69" i="5"/>
  <c r="AD69" i="5"/>
  <c r="AI69" i="5"/>
  <c r="AN69" i="5"/>
  <c r="AO69" i="5"/>
  <c r="AP69" i="5"/>
  <c r="AB70" i="5"/>
  <c r="AD70" i="5" s="1"/>
  <c r="AC70" i="5"/>
  <c r="AO70" i="5" s="1"/>
  <c r="AN70" i="5"/>
  <c r="AB71" i="5"/>
  <c r="AI71" i="5" s="1"/>
  <c r="AC71" i="5"/>
  <c r="AO71" i="5" s="1"/>
  <c r="AD71" i="5"/>
  <c r="AN71" i="5"/>
  <c r="AB72" i="5"/>
  <c r="AI72" i="5" s="1"/>
  <c r="AC72" i="5"/>
  <c r="AO72" i="5" s="1"/>
  <c r="AN72" i="5"/>
  <c r="AP72" i="5"/>
  <c r="AB73" i="5"/>
  <c r="AI73" i="5" s="1"/>
  <c r="AC73" i="5"/>
  <c r="AO73" i="5" s="1"/>
  <c r="AN73" i="5"/>
  <c r="AB74" i="5"/>
  <c r="AI74" i="5" s="1"/>
  <c r="AC74" i="5"/>
  <c r="AO74" i="5" s="1"/>
  <c r="AN74" i="5"/>
  <c r="AP74" i="5"/>
  <c r="AB75" i="5"/>
  <c r="AI75" i="5" s="1"/>
  <c r="AC75" i="5"/>
  <c r="AO75" i="5" s="1"/>
  <c r="AN75" i="5"/>
  <c r="AB76" i="5"/>
  <c r="AI76" i="5" s="1"/>
  <c r="AC76" i="5"/>
  <c r="AO76" i="5" s="1"/>
  <c r="AN76" i="5"/>
  <c r="AP76" i="5"/>
  <c r="AB77" i="5"/>
  <c r="AI77" i="5" s="1"/>
  <c r="AC77" i="5"/>
  <c r="AO77" i="5" s="1"/>
  <c r="AN77" i="5"/>
  <c r="B79" i="5"/>
  <c r="K79" i="5"/>
  <c r="AG80" i="5" s="1"/>
  <c r="AG82" i="5" s="1"/>
  <c r="L79" i="5"/>
  <c r="M79" i="5"/>
  <c r="N79" i="5"/>
  <c r="O79" i="5"/>
  <c r="P79" i="5"/>
  <c r="Q79" i="5"/>
  <c r="R79" i="5"/>
  <c r="S79" i="5"/>
  <c r="T79" i="5"/>
  <c r="U79" i="5"/>
  <c r="V79" i="5"/>
  <c r="W79" i="5"/>
  <c r="X79" i="5"/>
  <c r="Y79" i="5"/>
  <c r="Z79" i="5"/>
  <c r="AH79" i="5"/>
  <c r="AG81" i="5"/>
  <c r="K82" i="5"/>
  <c r="S82" i="5" s="1"/>
  <c r="AK84" i="5"/>
  <c r="AO94" i="5"/>
  <c r="AO96" i="5" s="1"/>
  <c r="AO95" i="5"/>
  <c r="AO104" i="5"/>
  <c r="AO105" i="5"/>
  <c r="AO114" i="5"/>
  <c r="AO115" i="5"/>
  <c r="AO124" i="5"/>
  <c r="AO125" i="5"/>
  <c r="AQ1907" i="3"/>
  <c r="AO1907" i="3"/>
  <c r="E1907" i="3"/>
  <c r="AQ1906" i="3"/>
  <c r="AO1906" i="3"/>
  <c r="E1906" i="3"/>
  <c r="AQ1905" i="3"/>
  <c r="AO1905" i="3"/>
  <c r="AQ1904" i="3"/>
  <c r="AO1904" i="3"/>
  <c r="AQ1903" i="3"/>
  <c r="AO1903" i="3"/>
  <c r="AQ1902" i="3"/>
  <c r="AO1902" i="3"/>
  <c r="AQ1901" i="3"/>
  <c r="AO1901" i="3"/>
  <c r="AQ1900" i="3"/>
  <c r="AO1900" i="3"/>
  <c r="AQ1899" i="3"/>
  <c r="AO1899" i="3"/>
  <c r="AQ1898" i="3"/>
  <c r="AO1898" i="3"/>
  <c r="C1898" i="3"/>
  <c r="I1898" i="3" s="1"/>
  <c r="AQ1897" i="3"/>
  <c r="AO1897" i="3"/>
  <c r="I1897" i="3"/>
  <c r="C1897" i="3"/>
  <c r="AQ1896" i="3"/>
  <c r="AO1896" i="3"/>
  <c r="C1896" i="3"/>
  <c r="I1896" i="3" s="1"/>
  <c r="AQ1895" i="3"/>
  <c r="AO1895" i="3"/>
  <c r="C1895" i="3"/>
  <c r="I1895" i="3" s="1"/>
  <c r="AQ1894" i="3"/>
  <c r="AO1894" i="3"/>
  <c r="I1894" i="3"/>
  <c r="C1894" i="3"/>
  <c r="AQ1893" i="3"/>
  <c r="AO1893" i="3"/>
  <c r="C1893" i="3"/>
  <c r="I1893" i="3" s="1"/>
  <c r="AQ1892" i="3"/>
  <c r="AO1892" i="3"/>
  <c r="C1892" i="3"/>
  <c r="I1892" i="3" s="1"/>
  <c r="AQ1891" i="3"/>
  <c r="AO1891" i="3"/>
  <c r="AQ1890" i="3"/>
  <c r="AO1890" i="3"/>
  <c r="I1890" i="3"/>
  <c r="C1890" i="3"/>
  <c r="AQ1889" i="3"/>
  <c r="AO1889" i="3"/>
  <c r="C1889" i="3"/>
  <c r="I1889" i="3" s="1"/>
  <c r="AQ1888" i="3"/>
  <c r="AO1888" i="3"/>
  <c r="H1888" i="3"/>
  <c r="F1907" i="3" s="1"/>
  <c r="C1888" i="3"/>
  <c r="I1888" i="3" s="1"/>
  <c r="AQ1887" i="3"/>
  <c r="AO1887" i="3"/>
  <c r="C1887" i="3" s="1"/>
  <c r="I1887" i="3" s="1"/>
  <c r="H1887" i="3"/>
  <c r="AQ1886" i="3"/>
  <c r="AO1886" i="3"/>
  <c r="H1886" i="3"/>
  <c r="C1886" i="3"/>
  <c r="I1886" i="3" s="1"/>
  <c r="AQ1885" i="3"/>
  <c r="AO1885" i="3"/>
  <c r="C1885" i="3" s="1"/>
  <c r="I1885" i="3" s="1"/>
  <c r="H1885" i="3"/>
  <c r="AQ1884" i="3"/>
  <c r="AO1884" i="3"/>
  <c r="C1884" i="3"/>
  <c r="I1884" i="3" s="1"/>
  <c r="AQ1883" i="3"/>
  <c r="AO1883" i="3"/>
  <c r="AQ1882" i="3"/>
  <c r="AO1882" i="3"/>
  <c r="AQ1881" i="3"/>
  <c r="AO1881" i="3"/>
  <c r="AQ1880" i="3"/>
  <c r="AO1880" i="3"/>
  <c r="AQ1879" i="3"/>
  <c r="AO1879" i="3"/>
  <c r="AQ1878" i="3"/>
  <c r="AO1878" i="3"/>
  <c r="E1878" i="3"/>
  <c r="AQ1877" i="3"/>
  <c r="AO1877" i="3"/>
  <c r="AQ1876" i="3"/>
  <c r="AO1876" i="3"/>
  <c r="AQ1875" i="3"/>
  <c r="AO1875" i="3"/>
  <c r="AQ1874" i="3"/>
  <c r="AO1874" i="3"/>
  <c r="AQ1873" i="3"/>
  <c r="AO1873" i="3"/>
  <c r="AQ1872" i="3"/>
  <c r="AO1872" i="3"/>
  <c r="AQ1871" i="3"/>
  <c r="AO1871" i="3"/>
  <c r="AQ1870" i="3"/>
  <c r="AO1870" i="3"/>
  <c r="I1870" i="3"/>
  <c r="C1870" i="3"/>
  <c r="AQ1869" i="3"/>
  <c r="AO1869" i="3"/>
  <c r="I1869" i="3"/>
  <c r="C1869" i="3"/>
  <c r="AQ1868" i="3"/>
  <c r="AO1868" i="3"/>
  <c r="C1868" i="3"/>
  <c r="I1868" i="3" s="1"/>
  <c r="AQ1867" i="3"/>
  <c r="AO1867" i="3"/>
  <c r="I1867" i="3"/>
  <c r="C1867" i="3"/>
  <c r="AQ1866" i="3"/>
  <c r="AO1866" i="3"/>
  <c r="I1866" i="3"/>
  <c r="C1866" i="3"/>
  <c r="AQ1865" i="3"/>
  <c r="AO1865" i="3"/>
  <c r="C1865" i="3"/>
  <c r="I1865" i="3" s="1"/>
  <c r="AQ1864" i="3"/>
  <c r="AO1864" i="3"/>
  <c r="I1864" i="3"/>
  <c r="C1864" i="3"/>
  <c r="AQ1863" i="3"/>
  <c r="AO1863" i="3"/>
  <c r="AQ1862" i="3"/>
  <c r="AO1862" i="3"/>
  <c r="AQ1861" i="3"/>
  <c r="AO1861" i="3"/>
  <c r="AQ1860" i="3"/>
  <c r="AO1860" i="3"/>
  <c r="C1860" i="3" s="1"/>
  <c r="I1860" i="3" s="1"/>
  <c r="H1860" i="3"/>
  <c r="AQ1859" i="3"/>
  <c r="AO1859" i="3"/>
  <c r="C1859" i="3" s="1"/>
  <c r="I1859" i="3" s="1"/>
  <c r="H1859" i="3"/>
  <c r="AQ1858" i="3"/>
  <c r="AO1858" i="3"/>
  <c r="C1858" i="3" s="1"/>
  <c r="I1858" i="3" s="1"/>
  <c r="H1858" i="3"/>
  <c r="E1879" i="3" s="1"/>
  <c r="AQ1857" i="3"/>
  <c r="AO1857" i="3"/>
  <c r="C1857" i="3" s="1"/>
  <c r="I1857" i="3" s="1"/>
  <c r="H1857" i="3"/>
  <c r="AQ1856" i="3"/>
  <c r="AO1856" i="3"/>
  <c r="C1856" i="3"/>
  <c r="I1856" i="3" s="1"/>
  <c r="AQ1855" i="3"/>
  <c r="AO1855" i="3"/>
  <c r="AQ1854" i="3"/>
  <c r="AO1854" i="3"/>
  <c r="AQ1853" i="3"/>
  <c r="AO1853" i="3"/>
  <c r="AQ1852" i="3"/>
  <c r="AO1852" i="3"/>
  <c r="AQ1851" i="3"/>
  <c r="AO1851" i="3"/>
  <c r="AQ1850" i="3"/>
  <c r="AO1850" i="3"/>
  <c r="E1850" i="3"/>
  <c r="AQ1849" i="3"/>
  <c r="AO1849" i="3"/>
  <c r="AQ1848" i="3"/>
  <c r="AO1848" i="3"/>
  <c r="AQ1847" i="3"/>
  <c r="AO1847" i="3"/>
  <c r="AQ1846" i="3"/>
  <c r="AO1846" i="3"/>
  <c r="AQ1845" i="3"/>
  <c r="AO1845" i="3"/>
  <c r="AQ1844" i="3"/>
  <c r="AO1844" i="3"/>
  <c r="AQ1843" i="3"/>
  <c r="AO1843" i="3"/>
  <c r="AQ1842" i="3"/>
  <c r="AO1842" i="3"/>
  <c r="C1842" i="3"/>
  <c r="I1842" i="3" s="1"/>
  <c r="AQ1841" i="3"/>
  <c r="AO1841" i="3"/>
  <c r="I1841" i="3"/>
  <c r="C1841" i="3"/>
  <c r="AQ1840" i="3"/>
  <c r="AO1840" i="3"/>
  <c r="C1840" i="3"/>
  <c r="I1840" i="3" s="1"/>
  <c r="AQ1839" i="3"/>
  <c r="AO1839" i="3"/>
  <c r="C1839" i="3"/>
  <c r="I1839" i="3" s="1"/>
  <c r="AQ1838" i="3"/>
  <c r="AO1838" i="3"/>
  <c r="I1838" i="3"/>
  <c r="C1838" i="3"/>
  <c r="AQ1837" i="3"/>
  <c r="AO1837" i="3"/>
  <c r="C1837" i="3"/>
  <c r="I1837" i="3" s="1"/>
  <c r="AQ1836" i="3"/>
  <c r="AO1836" i="3"/>
  <c r="C1836" i="3"/>
  <c r="I1836" i="3" s="1"/>
  <c r="AQ1835" i="3"/>
  <c r="AO1835" i="3"/>
  <c r="AQ1834" i="3"/>
  <c r="AO1834" i="3"/>
  <c r="AQ1833" i="3"/>
  <c r="AO1833" i="3"/>
  <c r="AQ1832" i="3"/>
  <c r="AO1832" i="3"/>
  <c r="C1832" i="3" s="1"/>
  <c r="I1832" i="3" s="1"/>
  <c r="H1832" i="3"/>
  <c r="AQ1831" i="3"/>
  <c r="AO1831" i="3"/>
  <c r="H1831" i="3"/>
  <c r="F1851" i="3" s="1"/>
  <c r="C1831" i="3"/>
  <c r="I1831" i="3" s="1"/>
  <c r="AQ1830" i="3"/>
  <c r="AO1830" i="3"/>
  <c r="C1830" i="3" s="1"/>
  <c r="I1830" i="3" s="1"/>
  <c r="H1830" i="3"/>
  <c r="AQ1829" i="3"/>
  <c r="AO1829" i="3"/>
  <c r="I1829" i="3"/>
  <c r="H1829" i="3"/>
  <c r="C1829" i="3"/>
  <c r="AQ1828" i="3"/>
  <c r="AO1828" i="3"/>
  <c r="C1828" i="3" s="1"/>
  <c r="I1828" i="3"/>
  <c r="AQ1827" i="3"/>
  <c r="AO1827" i="3"/>
  <c r="AQ1826" i="3"/>
  <c r="AO1826" i="3"/>
  <c r="AQ1825" i="3"/>
  <c r="AO1825" i="3"/>
  <c r="AQ1824" i="3"/>
  <c r="AO1824" i="3"/>
  <c r="AQ1823" i="3"/>
  <c r="AO1823" i="3"/>
  <c r="AQ1822" i="3"/>
  <c r="AO1822" i="3"/>
  <c r="E1822" i="3"/>
  <c r="AQ1821" i="3"/>
  <c r="AO1821" i="3"/>
  <c r="AQ1820" i="3"/>
  <c r="AO1820" i="3"/>
  <c r="AQ1819" i="3"/>
  <c r="AO1819" i="3"/>
  <c r="AQ1818" i="3"/>
  <c r="AO1818" i="3"/>
  <c r="AQ1817" i="3"/>
  <c r="AO1817" i="3"/>
  <c r="AQ1816" i="3"/>
  <c r="AO1816" i="3"/>
  <c r="AQ1815" i="3"/>
  <c r="AO1815" i="3"/>
  <c r="AQ1814" i="3"/>
  <c r="AO1814" i="3"/>
  <c r="C1814" i="3"/>
  <c r="I1814" i="3" s="1"/>
  <c r="AQ1813" i="3"/>
  <c r="AO1813" i="3"/>
  <c r="C1813" i="3"/>
  <c r="I1813" i="3" s="1"/>
  <c r="AQ1812" i="3"/>
  <c r="AO1812" i="3"/>
  <c r="C1812" i="3"/>
  <c r="I1812" i="3" s="1"/>
  <c r="AQ1811" i="3"/>
  <c r="AO1811" i="3"/>
  <c r="C1811" i="3"/>
  <c r="I1811" i="3" s="1"/>
  <c r="AQ1810" i="3"/>
  <c r="AO1810" i="3"/>
  <c r="C1810" i="3"/>
  <c r="I1810" i="3" s="1"/>
  <c r="AQ1809" i="3"/>
  <c r="AO1809" i="3"/>
  <c r="C1809" i="3"/>
  <c r="I1809" i="3" s="1"/>
  <c r="AQ1808" i="3"/>
  <c r="AO1808" i="3"/>
  <c r="C1808" i="3"/>
  <c r="I1808" i="3" s="1"/>
  <c r="AQ1807" i="3"/>
  <c r="AO1807" i="3"/>
  <c r="AQ1806" i="3"/>
  <c r="AO1806" i="3"/>
  <c r="AQ1805" i="3"/>
  <c r="AO1805" i="3"/>
  <c r="AQ1804" i="3"/>
  <c r="AO1804" i="3"/>
  <c r="I1804" i="3"/>
  <c r="H1804" i="3"/>
  <c r="C1804" i="3"/>
  <c r="AQ1803" i="3"/>
  <c r="AO1803" i="3"/>
  <c r="C1803" i="3" s="1"/>
  <c r="I1803" i="3"/>
  <c r="H1803" i="3"/>
  <c r="AQ1802" i="3"/>
  <c r="AO1802" i="3"/>
  <c r="H1802" i="3"/>
  <c r="C1802" i="3"/>
  <c r="I1802" i="3" s="1"/>
  <c r="AQ1801" i="3"/>
  <c r="AO1801" i="3"/>
  <c r="H1801" i="3"/>
  <c r="E1823" i="3" s="1"/>
  <c r="C1801" i="3"/>
  <c r="I1801" i="3" s="1"/>
  <c r="AQ1800" i="3"/>
  <c r="AO1800" i="3"/>
  <c r="C1800" i="3" s="1"/>
  <c r="I1800" i="3" s="1"/>
  <c r="AQ1799" i="3"/>
  <c r="AO1799" i="3"/>
  <c r="AQ1798" i="3"/>
  <c r="AO1798" i="3"/>
  <c r="AQ1797" i="3"/>
  <c r="AO1797" i="3"/>
  <c r="AQ1796" i="3"/>
  <c r="AO1796" i="3"/>
  <c r="AQ1795" i="3"/>
  <c r="AO1795" i="3"/>
  <c r="AQ1794" i="3"/>
  <c r="AO1794" i="3"/>
  <c r="E1794" i="3"/>
  <c r="AQ1793" i="3"/>
  <c r="AO1793" i="3"/>
  <c r="AQ1792" i="3"/>
  <c r="AO1792" i="3"/>
  <c r="AQ1791" i="3"/>
  <c r="AO1791" i="3"/>
  <c r="AQ1790" i="3"/>
  <c r="AO1790" i="3"/>
  <c r="AQ1789" i="3"/>
  <c r="AO1789" i="3"/>
  <c r="AQ1788" i="3"/>
  <c r="AO1788" i="3"/>
  <c r="AQ1787" i="3"/>
  <c r="AO1787" i="3"/>
  <c r="AQ1786" i="3"/>
  <c r="AO1786" i="3"/>
  <c r="I1786" i="3"/>
  <c r="C1786" i="3"/>
  <c r="AQ1785" i="3"/>
  <c r="AO1785" i="3"/>
  <c r="I1785" i="3"/>
  <c r="C1785" i="3"/>
  <c r="AQ1784" i="3"/>
  <c r="AO1784" i="3"/>
  <c r="C1784" i="3"/>
  <c r="I1784" i="3" s="1"/>
  <c r="AQ1783" i="3"/>
  <c r="AO1783" i="3"/>
  <c r="I1783" i="3"/>
  <c r="C1783" i="3"/>
  <c r="AQ1782" i="3"/>
  <c r="AO1782" i="3"/>
  <c r="I1782" i="3"/>
  <c r="C1782" i="3"/>
  <c r="AQ1781" i="3"/>
  <c r="AO1781" i="3"/>
  <c r="C1781" i="3"/>
  <c r="I1781" i="3" s="1"/>
  <c r="AQ1780" i="3"/>
  <c r="AO1780" i="3"/>
  <c r="I1780" i="3"/>
  <c r="C1780" i="3"/>
  <c r="AQ1779" i="3"/>
  <c r="AO1779" i="3"/>
  <c r="AQ1778" i="3"/>
  <c r="AO1778" i="3"/>
  <c r="C1778" i="3"/>
  <c r="I1778" i="3" s="1"/>
  <c r="AQ1777" i="3"/>
  <c r="AO1777" i="3"/>
  <c r="C1777" i="3"/>
  <c r="I1777" i="3" s="1"/>
  <c r="AQ1776" i="3"/>
  <c r="AO1776" i="3"/>
  <c r="I1776" i="3"/>
  <c r="H1776" i="3"/>
  <c r="F1795" i="3" s="1"/>
  <c r="C1776" i="3"/>
  <c r="AQ1775" i="3"/>
  <c r="AO1775" i="3"/>
  <c r="I1775" i="3"/>
  <c r="H1775" i="3"/>
  <c r="C1775" i="3"/>
  <c r="AQ1774" i="3"/>
  <c r="AO1774" i="3"/>
  <c r="C1774" i="3" s="1"/>
  <c r="I1774" i="3" s="1"/>
  <c r="H1774" i="3"/>
  <c r="AQ1773" i="3"/>
  <c r="AO1773" i="3"/>
  <c r="H1773" i="3"/>
  <c r="E1795" i="3" s="1"/>
  <c r="C1773" i="3"/>
  <c r="I1773" i="3" s="1"/>
  <c r="AQ1772" i="3"/>
  <c r="AO1772" i="3"/>
  <c r="C1772" i="3"/>
  <c r="I1772" i="3" s="1"/>
  <c r="AQ1771" i="3"/>
  <c r="AO1771" i="3"/>
  <c r="AQ1770" i="3"/>
  <c r="AO1770" i="3"/>
  <c r="AQ1769" i="3"/>
  <c r="AO1769" i="3"/>
  <c r="AQ1768" i="3"/>
  <c r="AO1768" i="3"/>
  <c r="AQ1767" i="3"/>
  <c r="AO1767" i="3"/>
  <c r="E1767" i="3"/>
  <c r="AQ1766" i="3"/>
  <c r="AO1766" i="3"/>
  <c r="E1766" i="3"/>
  <c r="AQ1765" i="3"/>
  <c r="AO1765" i="3"/>
  <c r="AQ1764" i="3"/>
  <c r="AO1764" i="3"/>
  <c r="AQ1763" i="3"/>
  <c r="AO1763" i="3"/>
  <c r="AQ1762" i="3"/>
  <c r="AO1762" i="3"/>
  <c r="AQ1761" i="3"/>
  <c r="AO1761" i="3"/>
  <c r="AQ1760" i="3"/>
  <c r="AO1760" i="3"/>
  <c r="AQ1759" i="3"/>
  <c r="AO1759" i="3"/>
  <c r="AQ1758" i="3"/>
  <c r="AO1758" i="3"/>
  <c r="I1758" i="3"/>
  <c r="C1758" i="3"/>
  <c r="AQ1757" i="3"/>
  <c r="AO1757" i="3"/>
  <c r="C1757" i="3"/>
  <c r="I1757" i="3" s="1"/>
  <c r="AQ1756" i="3"/>
  <c r="AO1756" i="3"/>
  <c r="I1756" i="3"/>
  <c r="C1756" i="3"/>
  <c r="AQ1755" i="3"/>
  <c r="AO1755" i="3"/>
  <c r="I1755" i="3"/>
  <c r="H1755" i="3"/>
  <c r="C1755" i="3"/>
  <c r="AQ1754" i="3"/>
  <c r="C1754" i="3" s="1"/>
  <c r="AO1754" i="3"/>
  <c r="I1754" i="3"/>
  <c r="H1754" i="3"/>
  <c r="AQ1753" i="3"/>
  <c r="AO1753" i="3"/>
  <c r="H1753" i="3"/>
  <c r="C1753" i="3"/>
  <c r="I1753" i="3" s="1"/>
  <c r="AQ1752" i="3"/>
  <c r="AO1752" i="3"/>
  <c r="H1752" i="3"/>
  <c r="F1767" i="3" s="1"/>
  <c r="C1752" i="3"/>
  <c r="I1752" i="3" s="1"/>
  <c r="AQ1751" i="3"/>
  <c r="AO1751" i="3"/>
  <c r="AQ1750" i="3"/>
  <c r="AO1750" i="3"/>
  <c r="C1750" i="3"/>
  <c r="I1750" i="3" s="1"/>
  <c r="AQ1749" i="3"/>
  <c r="AO1749" i="3"/>
  <c r="C1749" i="3"/>
  <c r="I1749" i="3" s="1"/>
  <c r="AQ1748" i="3"/>
  <c r="AO1748" i="3"/>
  <c r="C1748" i="3"/>
  <c r="I1748" i="3" s="1"/>
  <c r="AQ1747" i="3"/>
  <c r="AO1747" i="3"/>
  <c r="C1747" i="3"/>
  <c r="I1747" i="3" s="1"/>
  <c r="AQ1746" i="3"/>
  <c r="AO1746" i="3"/>
  <c r="C1746" i="3"/>
  <c r="I1746" i="3" s="1"/>
  <c r="AQ1745" i="3"/>
  <c r="AO1745" i="3"/>
  <c r="C1745" i="3"/>
  <c r="I1745" i="3" s="1"/>
  <c r="AQ1744" i="3"/>
  <c r="AO1744" i="3"/>
  <c r="C1744" i="3"/>
  <c r="I1744" i="3" s="1"/>
  <c r="AQ1743" i="3"/>
  <c r="AO1743" i="3"/>
  <c r="AQ1742" i="3"/>
  <c r="AO1742" i="3"/>
  <c r="AQ1741" i="3"/>
  <c r="AO1741" i="3"/>
  <c r="AQ1740" i="3"/>
  <c r="AO1740" i="3"/>
  <c r="AQ1739" i="3"/>
  <c r="AO1739" i="3"/>
  <c r="AQ1738" i="3"/>
  <c r="AO1738" i="3"/>
  <c r="E1738" i="3"/>
  <c r="AQ1737" i="3"/>
  <c r="AO1737" i="3"/>
  <c r="AQ1736" i="3"/>
  <c r="AO1736" i="3"/>
  <c r="AQ1735" i="3"/>
  <c r="AO1735" i="3"/>
  <c r="AQ1734" i="3"/>
  <c r="AO1734" i="3"/>
  <c r="AQ1733" i="3"/>
  <c r="AO1733" i="3"/>
  <c r="AQ1732" i="3"/>
  <c r="AO1732" i="3"/>
  <c r="AQ1731" i="3"/>
  <c r="AO1731" i="3"/>
  <c r="AQ1730" i="3"/>
  <c r="AO1730" i="3"/>
  <c r="I1730" i="3"/>
  <c r="C1730" i="3"/>
  <c r="AQ1729" i="3"/>
  <c r="AO1729" i="3"/>
  <c r="C1729" i="3"/>
  <c r="I1729" i="3" s="1"/>
  <c r="AQ1728" i="3"/>
  <c r="AO1728" i="3"/>
  <c r="C1728" i="3"/>
  <c r="I1728" i="3" s="1"/>
  <c r="AQ1727" i="3"/>
  <c r="C1727" i="3" s="1"/>
  <c r="I1727" i="3" s="1"/>
  <c r="AO1727" i="3"/>
  <c r="H1727" i="3"/>
  <c r="AQ1726" i="3"/>
  <c r="AO1726" i="3"/>
  <c r="I1726" i="3"/>
  <c r="H1726" i="3"/>
  <c r="C1726" i="3"/>
  <c r="AQ1725" i="3"/>
  <c r="C1725" i="3" s="1"/>
  <c r="I1725" i="3" s="1"/>
  <c r="AO1725" i="3"/>
  <c r="H1725" i="3"/>
  <c r="AQ1724" i="3"/>
  <c r="AO1724" i="3"/>
  <c r="H1724" i="3"/>
  <c r="C1724" i="3"/>
  <c r="I1724" i="3" s="1"/>
  <c r="AQ1723" i="3"/>
  <c r="AO1723" i="3"/>
  <c r="AQ1722" i="3"/>
  <c r="AO1722" i="3"/>
  <c r="I1722" i="3"/>
  <c r="C1722" i="3"/>
  <c r="AQ1721" i="3"/>
  <c r="AO1721" i="3"/>
  <c r="AQ1720" i="3"/>
  <c r="AO1720" i="3"/>
  <c r="H1720" i="3"/>
  <c r="C1720" i="3"/>
  <c r="I1720" i="3" s="1"/>
  <c r="AQ1719" i="3"/>
  <c r="AO1719" i="3"/>
  <c r="C1719" i="3" s="1"/>
  <c r="I1719" i="3" s="1"/>
  <c r="H1719" i="3"/>
  <c r="AQ1718" i="3"/>
  <c r="AO1718" i="3"/>
  <c r="C1718" i="3" s="1"/>
  <c r="I1718" i="3" s="1"/>
  <c r="H1718" i="3"/>
  <c r="AQ1717" i="3"/>
  <c r="AO1717" i="3"/>
  <c r="H1717" i="3"/>
  <c r="C1717" i="3"/>
  <c r="I1717" i="3" s="1"/>
  <c r="AQ1716" i="3"/>
  <c r="AO1716" i="3"/>
  <c r="C1716" i="3"/>
  <c r="I1716" i="3" s="1"/>
  <c r="AQ1715" i="3"/>
  <c r="AO1715" i="3"/>
  <c r="AQ1714" i="3"/>
  <c r="AO1714" i="3"/>
  <c r="AQ1713" i="3"/>
  <c r="AO1713" i="3"/>
  <c r="AQ1712" i="3"/>
  <c r="AO1712" i="3"/>
  <c r="AQ1711" i="3"/>
  <c r="AO1711" i="3"/>
  <c r="AQ1710" i="3"/>
  <c r="AO1710" i="3"/>
  <c r="E1710" i="3"/>
  <c r="AQ1709" i="3"/>
  <c r="AO1709" i="3"/>
  <c r="AQ1708" i="3"/>
  <c r="AO1708" i="3"/>
  <c r="AQ1707" i="3"/>
  <c r="AO1707" i="3"/>
  <c r="AQ1706" i="3"/>
  <c r="AO1706" i="3"/>
  <c r="AQ1705" i="3"/>
  <c r="AO1705" i="3"/>
  <c r="AQ1704" i="3"/>
  <c r="AO1704" i="3"/>
  <c r="AQ1703" i="3"/>
  <c r="AO1703" i="3"/>
  <c r="AQ1702" i="3"/>
  <c r="AO1702" i="3"/>
  <c r="C1702" i="3"/>
  <c r="I1702" i="3" s="1"/>
  <c r="AQ1701" i="3"/>
  <c r="AO1701" i="3"/>
  <c r="I1701" i="3"/>
  <c r="C1701" i="3"/>
  <c r="AQ1700" i="3"/>
  <c r="AO1700" i="3"/>
  <c r="I1700" i="3"/>
  <c r="C1700" i="3"/>
  <c r="AQ1699" i="3"/>
  <c r="C1699" i="3" s="1"/>
  <c r="AO1699" i="3"/>
  <c r="I1699" i="3"/>
  <c r="H1699" i="3"/>
  <c r="AQ1698" i="3"/>
  <c r="C1698" i="3" s="1"/>
  <c r="I1698" i="3" s="1"/>
  <c r="AO1698" i="3"/>
  <c r="H1698" i="3"/>
  <c r="AQ1697" i="3"/>
  <c r="AO1697" i="3"/>
  <c r="H1697" i="3"/>
  <c r="C1697" i="3"/>
  <c r="I1697" i="3" s="1"/>
  <c r="AQ1696" i="3"/>
  <c r="C1696" i="3" s="1"/>
  <c r="I1696" i="3" s="1"/>
  <c r="AO1696" i="3"/>
  <c r="H1696" i="3"/>
  <c r="AQ1695" i="3"/>
  <c r="AO1695" i="3"/>
  <c r="AQ1694" i="3"/>
  <c r="AO1694" i="3"/>
  <c r="AQ1693" i="3"/>
  <c r="AO1693" i="3"/>
  <c r="AQ1689" i="3"/>
  <c r="AO1689" i="3"/>
  <c r="C1689" i="3" s="1"/>
  <c r="I1689" i="3" s="1"/>
  <c r="H1689" i="3"/>
  <c r="AQ1688" i="3"/>
  <c r="AO1688" i="3"/>
  <c r="H1688" i="3"/>
  <c r="C1688" i="3"/>
  <c r="I1688" i="3" s="1"/>
  <c r="AQ1687" i="3"/>
  <c r="AO1687" i="3"/>
  <c r="C1687" i="3" s="1"/>
  <c r="I1687" i="3" s="1"/>
  <c r="H1687" i="3"/>
  <c r="AQ1686" i="3"/>
  <c r="AO1686" i="3"/>
  <c r="C1686" i="3" s="1"/>
  <c r="I1686" i="3" s="1"/>
  <c r="H1686" i="3"/>
  <c r="AQ1685" i="3"/>
  <c r="AO1685" i="3"/>
  <c r="C1685" i="3"/>
  <c r="I1685" i="3" s="1"/>
  <c r="AQ1684" i="3"/>
  <c r="AO1684" i="3"/>
  <c r="AQ1683" i="3"/>
  <c r="AO1683" i="3"/>
  <c r="AQ1682" i="3"/>
  <c r="AO1682" i="3"/>
  <c r="AQ1681" i="3"/>
  <c r="AO1681" i="3"/>
  <c r="AQ1680" i="3"/>
  <c r="AO1680" i="3"/>
  <c r="AQ1679" i="3"/>
  <c r="AO1679" i="3"/>
  <c r="E1679" i="3"/>
  <c r="AQ1678" i="3"/>
  <c r="AO1678" i="3"/>
  <c r="AQ1677" i="3"/>
  <c r="AO1677" i="3"/>
  <c r="AQ1676" i="3"/>
  <c r="AO1676" i="3"/>
  <c r="AQ1675" i="3"/>
  <c r="AO1675" i="3"/>
  <c r="AQ1674" i="3"/>
  <c r="AO1674" i="3"/>
  <c r="AQ1673" i="3"/>
  <c r="AO1673" i="3"/>
  <c r="AQ1672" i="3"/>
  <c r="AO1672" i="3"/>
  <c r="AQ1671" i="3"/>
  <c r="AO1671" i="3"/>
  <c r="C1671" i="3"/>
  <c r="I1671" i="3" s="1"/>
  <c r="AQ1670" i="3"/>
  <c r="AO1670" i="3"/>
  <c r="C1670" i="3"/>
  <c r="I1670" i="3" s="1"/>
  <c r="AQ1669" i="3"/>
  <c r="AO1669" i="3"/>
  <c r="C1669" i="3"/>
  <c r="I1669" i="3" s="1"/>
  <c r="AQ1668" i="3"/>
  <c r="AO1668" i="3"/>
  <c r="H1668" i="3"/>
  <c r="C1668" i="3"/>
  <c r="I1668" i="3" s="1"/>
  <c r="AQ1667" i="3"/>
  <c r="C1667" i="3" s="1"/>
  <c r="AO1667" i="3"/>
  <c r="I1667" i="3"/>
  <c r="H1667" i="3"/>
  <c r="AQ1666" i="3"/>
  <c r="C1666" i="3" s="1"/>
  <c r="I1666" i="3" s="1"/>
  <c r="AO1666" i="3"/>
  <c r="H1666" i="3"/>
  <c r="AQ1665" i="3"/>
  <c r="AO1665" i="3"/>
  <c r="H1665" i="3"/>
  <c r="C1665" i="3"/>
  <c r="I1665" i="3" s="1"/>
  <c r="AQ1664" i="3"/>
  <c r="AO1664" i="3"/>
  <c r="AQ1663" i="3"/>
  <c r="AO1663" i="3"/>
  <c r="AQ1662" i="3"/>
  <c r="AO1662" i="3"/>
  <c r="AQ1661" i="3"/>
  <c r="AO1661" i="3"/>
  <c r="H1661" i="3"/>
  <c r="C1661" i="3"/>
  <c r="I1661" i="3" s="1"/>
  <c r="AQ1660" i="3"/>
  <c r="AO1660" i="3"/>
  <c r="C1660" i="3" s="1"/>
  <c r="I1660" i="3" s="1"/>
  <c r="H1660" i="3"/>
  <c r="AQ1659" i="3"/>
  <c r="AO1659" i="3"/>
  <c r="H1659" i="3"/>
  <c r="C1659" i="3"/>
  <c r="I1659" i="3" s="1"/>
  <c r="AQ1658" i="3"/>
  <c r="AO1658" i="3"/>
  <c r="C1658" i="3" s="1"/>
  <c r="I1658" i="3" s="1"/>
  <c r="H1658" i="3"/>
  <c r="AQ1657" i="3"/>
  <c r="AO1657" i="3"/>
  <c r="C1657" i="3" s="1"/>
  <c r="I1657" i="3" s="1"/>
  <c r="AQ1656" i="3"/>
  <c r="AO1656" i="3"/>
  <c r="AQ1655" i="3"/>
  <c r="AO1655" i="3"/>
  <c r="AQ1654" i="3"/>
  <c r="AO1654" i="3"/>
  <c r="AQ1653" i="3"/>
  <c r="AO1653" i="3"/>
  <c r="AQ1652" i="3"/>
  <c r="AO1652" i="3"/>
  <c r="AQ1651" i="3"/>
  <c r="AO1651" i="3"/>
  <c r="E1651" i="3"/>
  <c r="AQ1650" i="3"/>
  <c r="AO1650" i="3"/>
  <c r="AQ1649" i="3"/>
  <c r="AO1649" i="3"/>
  <c r="AQ1648" i="3"/>
  <c r="AO1648" i="3"/>
  <c r="AQ1647" i="3"/>
  <c r="AO1647" i="3"/>
  <c r="AQ1646" i="3"/>
  <c r="AO1646" i="3"/>
  <c r="AQ1645" i="3"/>
  <c r="AO1645" i="3"/>
  <c r="AQ1644" i="3"/>
  <c r="AO1644" i="3"/>
  <c r="AQ1643" i="3"/>
  <c r="AO1643" i="3"/>
  <c r="C1643" i="3"/>
  <c r="I1643" i="3" s="1"/>
  <c r="AQ1642" i="3"/>
  <c r="AO1642" i="3"/>
  <c r="C1642" i="3"/>
  <c r="AQ1641" i="3"/>
  <c r="AO1641" i="3"/>
  <c r="C1641" i="3"/>
  <c r="AQ1640" i="3"/>
  <c r="C1640" i="3" s="1"/>
  <c r="I1640" i="3" s="1"/>
  <c r="AO1640" i="3"/>
  <c r="H1640" i="3"/>
  <c r="AQ1639" i="3"/>
  <c r="C1639" i="3" s="1"/>
  <c r="I1639" i="3" s="1"/>
  <c r="AO1639" i="3"/>
  <c r="H1639" i="3"/>
  <c r="AQ1638" i="3"/>
  <c r="AO1638" i="3"/>
  <c r="H1638" i="3"/>
  <c r="C1638" i="3"/>
  <c r="I1638" i="3" s="1"/>
  <c r="AQ1637" i="3"/>
  <c r="C1637" i="3" s="1"/>
  <c r="I1637" i="3" s="1"/>
  <c r="AO1637" i="3"/>
  <c r="H1637" i="3"/>
  <c r="AQ1636" i="3"/>
  <c r="AO1636" i="3"/>
  <c r="AQ1635" i="3"/>
  <c r="AO1635" i="3"/>
  <c r="C1635" i="3"/>
  <c r="I1635" i="3" s="1"/>
  <c r="AQ1634" i="3"/>
  <c r="AO1634" i="3"/>
  <c r="C1634" i="3"/>
  <c r="I1634" i="3" s="1"/>
  <c r="AQ1633" i="3"/>
  <c r="AO1633" i="3"/>
  <c r="I1633" i="3"/>
  <c r="C1633" i="3"/>
  <c r="AQ1632" i="3"/>
  <c r="AO1632" i="3"/>
  <c r="C1632" i="3"/>
  <c r="I1632" i="3" s="1"/>
  <c r="AQ1631" i="3"/>
  <c r="AO1631" i="3"/>
  <c r="C1631" i="3"/>
  <c r="I1631" i="3" s="1"/>
  <c r="AQ1630" i="3"/>
  <c r="AO1630" i="3"/>
  <c r="I1630" i="3"/>
  <c r="C1630" i="3"/>
  <c r="AQ1629" i="3"/>
  <c r="AO1629" i="3"/>
  <c r="C1629" i="3"/>
  <c r="I1629" i="3" s="1"/>
  <c r="AQ1628" i="3"/>
  <c r="AO1628" i="3"/>
  <c r="AQ1627" i="3"/>
  <c r="AO1627" i="3"/>
  <c r="AQ1626" i="3"/>
  <c r="AO1626" i="3"/>
  <c r="AQ1625" i="3"/>
  <c r="AO1625" i="3"/>
  <c r="AQ1624" i="3"/>
  <c r="AO1624" i="3"/>
  <c r="AQ1623" i="3"/>
  <c r="AO1623" i="3"/>
  <c r="E1623" i="3"/>
  <c r="AQ1622" i="3"/>
  <c r="AO1622" i="3"/>
  <c r="AQ1621" i="3"/>
  <c r="AO1621" i="3"/>
  <c r="AQ1620" i="3"/>
  <c r="AO1620" i="3"/>
  <c r="AQ1619" i="3"/>
  <c r="AO1619" i="3"/>
  <c r="AQ1618" i="3"/>
  <c r="AO1618" i="3"/>
  <c r="AQ1617" i="3"/>
  <c r="AO1617" i="3"/>
  <c r="AQ1616" i="3"/>
  <c r="AO1616" i="3"/>
  <c r="AQ1615" i="3"/>
  <c r="AO1615" i="3"/>
  <c r="C1615" i="3"/>
  <c r="I1615" i="3" s="1"/>
  <c r="AQ1614" i="3"/>
  <c r="AO1614" i="3"/>
  <c r="C1614" i="3"/>
  <c r="I1614" i="3" s="1"/>
  <c r="AQ1613" i="3"/>
  <c r="AO1613" i="3"/>
  <c r="C1613" i="3"/>
  <c r="I1613" i="3" s="1"/>
  <c r="AQ1612" i="3"/>
  <c r="AO1612" i="3"/>
  <c r="H1612" i="3"/>
  <c r="C1612" i="3"/>
  <c r="I1612" i="3" s="1"/>
  <c r="AQ1611" i="3"/>
  <c r="C1611" i="3" s="1"/>
  <c r="AO1611" i="3"/>
  <c r="I1611" i="3"/>
  <c r="H1611" i="3"/>
  <c r="AQ1610" i="3"/>
  <c r="C1610" i="3" s="1"/>
  <c r="I1610" i="3" s="1"/>
  <c r="AO1610" i="3"/>
  <c r="H1610" i="3"/>
  <c r="AQ1609" i="3"/>
  <c r="AO1609" i="3"/>
  <c r="H1609" i="3"/>
  <c r="C1609" i="3"/>
  <c r="I1609" i="3" s="1"/>
  <c r="AQ1608" i="3"/>
  <c r="AO1608" i="3"/>
  <c r="AQ1607" i="3"/>
  <c r="AO1607" i="3"/>
  <c r="C1607" i="3"/>
  <c r="I1607" i="3" s="1"/>
  <c r="AQ1606" i="3"/>
  <c r="AO1606" i="3"/>
  <c r="I1606" i="3"/>
  <c r="AQ1605" i="3"/>
  <c r="AO1605" i="3"/>
  <c r="C1605" i="3" s="1"/>
  <c r="I1605" i="3"/>
  <c r="H1605" i="3"/>
  <c r="AQ1604" i="3"/>
  <c r="AO1604" i="3"/>
  <c r="C1604" i="3" s="1"/>
  <c r="I1604" i="3" s="1"/>
  <c r="H1604" i="3"/>
  <c r="AQ1603" i="3"/>
  <c r="AO1603" i="3"/>
  <c r="H1603" i="3"/>
  <c r="F1624" i="3" s="1"/>
  <c r="C1603" i="3"/>
  <c r="I1603" i="3" s="1"/>
  <c r="AQ1602" i="3"/>
  <c r="AO1602" i="3"/>
  <c r="H1602" i="3"/>
  <c r="C1602" i="3"/>
  <c r="I1602" i="3" s="1"/>
  <c r="AQ1601" i="3"/>
  <c r="AO1601" i="3"/>
  <c r="I1601" i="3"/>
  <c r="C1601" i="3"/>
  <c r="AQ1600" i="3"/>
  <c r="AO1600" i="3"/>
  <c r="AQ1599" i="3"/>
  <c r="AO1599" i="3"/>
  <c r="AQ1598" i="3"/>
  <c r="AO1598" i="3"/>
  <c r="AQ1597" i="3"/>
  <c r="AO1597" i="3"/>
  <c r="AQ1596" i="3"/>
  <c r="AO1596" i="3"/>
  <c r="AQ1595" i="3"/>
  <c r="AO1595" i="3"/>
  <c r="E1595" i="3"/>
  <c r="AQ1594" i="3"/>
  <c r="AO1594" i="3"/>
  <c r="AQ1593" i="3"/>
  <c r="AO1593" i="3"/>
  <c r="AQ1592" i="3"/>
  <c r="AO1592" i="3"/>
  <c r="AQ1591" i="3"/>
  <c r="AO1591" i="3"/>
  <c r="AQ1590" i="3"/>
  <c r="AO1590" i="3"/>
  <c r="AQ1589" i="3"/>
  <c r="AO1589" i="3"/>
  <c r="AQ1588" i="3"/>
  <c r="AO1588" i="3"/>
  <c r="AQ1587" i="3"/>
  <c r="AO1587" i="3"/>
  <c r="I1587" i="3"/>
  <c r="C1587" i="3"/>
  <c r="AQ1586" i="3"/>
  <c r="AO1586" i="3"/>
  <c r="C1586" i="3"/>
  <c r="I1586" i="3" s="1"/>
  <c r="AQ1585" i="3"/>
  <c r="AO1585" i="3"/>
  <c r="I1585" i="3"/>
  <c r="C1585" i="3"/>
  <c r="AQ1584" i="3"/>
  <c r="AO1584" i="3"/>
  <c r="I1584" i="3"/>
  <c r="C1584" i="3"/>
  <c r="AQ1583" i="3"/>
  <c r="AO1583" i="3"/>
  <c r="C1583" i="3"/>
  <c r="I1583" i="3" s="1"/>
  <c r="AQ1582" i="3"/>
  <c r="AO1582" i="3"/>
  <c r="I1582" i="3"/>
  <c r="C1582" i="3"/>
  <c r="AQ1581" i="3"/>
  <c r="AO1581" i="3"/>
  <c r="I1581" i="3"/>
  <c r="C1581" i="3"/>
  <c r="AQ1580" i="3"/>
  <c r="AO1580" i="3"/>
  <c r="AQ1579" i="3"/>
  <c r="AO1579" i="3"/>
  <c r="C1579" i="3"/>
  <c r="I1579" i="3" s="1"/>
  <c r="AQ1578" i="3"/>
  <c r="AO1578" i="3"/>
  <c r="C1578" i="3"/>
  <c r="I1578" i="3" s="1"/>
  <c r="AQ1577" i="3"/>
  <c r="AO1577" i="3"/>
  <c r="H1577" i="3"/>
  <c r="C1577" i="3"/>
  <c r="I1577" i="3" s="1"/>
  <c r="AQ1576" i="3"/>
  <c r="AO1576" i="3"/>
  <c r="C1576" i="3" s="1"/>
  <c r="I1576" i="3" s="1"/>
  <c r="H1576" i="3"/>
  <c r="AQ1575" i="3"/>
  <c r="AO1575" i="3"/>
  <c r="C1575" i="3" s="1"/>
  <c r="I1575" i="3" s="1"/>
  <c r="H1575" i="3"/>
  <c r="AQ1574" i="3"/>
  <c r="AO1574" i="3"/>
  <c r="H1574" i="3"/>
  <c r="C1574" i="3"/>
  <c r="I1574" i="3" s="1"/>
  <c r="AQ1573" i="3"/>
  <c r="AO1573" i="3"/>
  <c r="C1573" i="3" s="1"/>
  <c r="I1573" i="3" s="1"/>
  <c r="AQ1572" i="3"/>
  <c r="AO1572" i="3"/>
  <c r="AQ1571" i="3"/>
  <c r="AO1571" i="3"/>
  <c r="AQ1570" i="3"/>
  <c r="AO1570" i="3"/>
  <c r="AQ1569" i="3"/>
  <c r="AO1569" i="3"/>
  <c r="AQ1568" i="3"/>
  <c r="AO1568" i="3"/>
  <c r="AQ1567" i="3"/>
  <c r="AO1567" i="3"/>
  <c r="E1567" i="3"/>
  <c r="AQ1566" i="3"/>
  <c r="AO1566" i="3"/>
  <c r="AQ1565" i="3"/>
  <c r="AO1565" i="3"/>
  <c r="AQ1564" i="3"/>
  <c r="AO1564" i="3"/>
  <c r="AQ1563" i="3"/>
  <c r="AO1563" i="3"/>
  <c r="AQ1562" i="3"/>
  <c r="AO1562" i="3"/>
  <c r="AQ1561" i="3"/>
  <c r="AO1561" i="3"/>
  <c r="AQ1560" i="3"/>
  <c r="AO1560" i="3"/>
  <c r="AQ1559" i="3"/>
  <c r="AO1559" i="3"/>
  <c r="I1559" i="3"/>
  <c r="C1559" i="3"/>
  <c r="AQ1558" i="3"/>
  <c r="AO1558" i="3"/>
  <c r="C1558" i="3"/>
  <c r="I1558" i="3" s="1"/>
  <c r="AQ1557" i="3"/>
  <c r="AO1557" i="3"/>
  <c r="I1557" i="3"/>
  <c r="C1557" i="3"/>
  <c r="AQ1556" i="3"/>
  <c r="AO1556" i="3"/>
  <c r="C1556" i="3"/>
  <c r="I1556" i="3" s="1"/>
  <c r="AQ1555" i="3"/>
  <c r="AO1555" i="3"/>
  <c r="C1555" i="3"/>
  <c r="I1555" i="3" s="1"/>
  <c r="AQ1554" i="3"/>
  <c r="AO1554" i="3"/>
  <c r="I1554" i="3"/>
  <c r="C1554" i="3"/>
  <c r="AQ1553" i="3"/>
  <c r="AO1553" i="3"/>
  <c r="C1553" i="3"/>
  <c r="I1553" i="3" s="1"/>
  <c r="AQ1552" i="3"/>
  <c r="AO1552" i="3"/>
  <c r="AQ1551" i="3"/>
  <c r="AO1551" i="3"/>
  <c r="C1551" i="3"/>
  <c r="I1551" i="3" s="1"/>
  <c r="AQ1550" i="3"/>
  <c r="AO1550" i="3"/>
  <c r="C1550" i="3"/>
  <c r="I1550" i="3" s="1"/>
  <c r="AQ1549" i="3"/>
  <c r="AO1549" i="3"/>
  <c r="C1549" i="3" s="1"/>
  <c r="I1549" i="3" s="1"/>
  <c r="H1549" i="3"/>
  <c r="AQ1548" i="3"/>
  <c r="AO1548" i="3"/>
  <c r="H1548" i="3"/>
  <c r="C1548" i="3"/>
  <c r="I1548" i="3" s="1"/>
  <c r="AQ1547" i="3"/>
  <c r="AO1547" i="3"/>
  <c r="C1547" i="3" s="1"/>
  <c r="I1547" i="3"/>
  <c r="H1547" i="3"/>
  <c r="AQ1546" i="3"/>
  <c r="AO1546" i="3"/>
  <c r="H1546" i="3"/>
  <c r="C1546" i="3"/>
  <c r="I1546" i="3" s="1"/>
  <c r="AQ1545" i="3"/>
  <c r="AO1545" i="3"/>
  <c r="H1545" i="3"/>
  <c r="C1545" i="3"/>
  <c r="I1545" i="3" s="1"/>
  <c r="AQ1544" i="3"/>
  <c r="AO1544" i="3"/>
  <c r="AQ1543" i="3"/>
  <c r="AO1543" i="3"/>
  <c r="AQ1542" i="3"/>
  <c r="AO1542" i="3"/>
  <c r="AQ1541" i="3"/>
  <c r="AO1541" i="3"/>
  <c r="AQ1540" i="3"/>
  <c r="AO1540" i="3"/>
  <c r="F1540" i="3"/>
  <c r="E1540" i="3"/>
  <c r="AQ1539" i="3"/>
  <c r="AO1539" i="3"/>
  <c r="E1539" i="3"/>
  <c r="AQ1538" i="3"/>
  <c r="AO1538" i="3"/>
  <c r="AQ1537" i="3"/>
  <c r="AO1537" i="3"/>
  <c r="AQ1536" i="3"/>
  <c r="AO1536" i="3"/>
  <c r="AQ1535" i="3"/>
  <c r="AO1535" i="3"/>
  <c r="AQ1534" i="3"/>
  <c r="AO1534" i="3"/>
  <c r="AQ1533" i="3"/>
  <c r="AO1533" i="3"/>
  <c r="AQ1532" i="3"/>
  <c r="AO1532" i="3"/>
  <c r="AQ1531" i="3"/>
  <c r="AO1531" i="3"/>
  <c r="I1531" i="3"/>
  <c r="C1531" i="3"/>
  <c r="AQ1530" i="3"/>
  <c r="AO1530" i="3"/>
  <c r="I1530" i="3"/>
  <c r="C1530" i="3"/>
  <c r="AQ1529" i="3"/>
  <c r="AO1529" i="3"/>
  <c r="C1529" i="3"/>
  <c r="I1529" i="3" s="1"/>
  <c r="AQ1528" i="3"/>
  <c r="AO1528" i="3"/>
  <c r="I1528" i="3"/>
  <c r="C1528" i="3"/>
  <c r="AQ1527" i="3"/>
  <c r="AO1527" i="3"/>
  <c r="C1527" i="3"/>
  <c r="I1527" i="3" s="1"/>
  <c r="AQ1526" i="3"/>
  <c r="AO1526" i="3"/>
  <c r="C1526" i="3"/>
  <c r="I1526" i="3" s="1"/>
  <c r="AQ1525" i="3"/>
  <c r="AO1525" i="3"/>
  <c r="I1525" i="3"/>
  <c r="C1525" i="3"/>
  <c r="AQ1524" i="3"/>
  <c r="AO1524" i="3"/>
  <c r="AQ1523" i="3"/>
  <c r="AO1523" i="3"/>
  <c r="C1523" i="3"/>
  <c r="I1523" i="3" s="1"/>
  <c r="AQ1522" i="3"/>
  <c r="AO1522" i="3"/>
  <c r="C1522" i="3"/>
  <c r="I1522" i="3" s="1"/>
  <c r="AQ1521" i="3"/>
  <c r="AO1521" i="3"/>
  <c r="H1521" i="3"/>
  <c r="C1521" i="3"/>
  <c r="I1521" i="3" s="1"/>
  <c r="AQ1520" i="3"/>
  <c r="AO1520" i="3"/>
  <c r="H1520" i="3"/>
  <c r="C1520" i="3"/>
  <c r="I1520" i="3" s="1"/>
  <c r="AQ1519" i="3"/>
  <c r="AO1519" i="3"/>
  <c r="I1519" i="3"/>
  <c r="H1519" i="3"/>
  <c r="C1519" i="3"/>
  <c r="AQ1518" i="3"/>
  <c r="AO1518" i="3"/>
  <c r="C1518" i="3" s="1"/>
  <c r="I1518" i="3"/>
  <c r="H1518" i="3"/>
  <c r="AQ1517" i="3"/>
  <c r="AO1517" i="3"/>
  <c r="C1517" i="3" s="1"/>
  <c r="I1517" i="3" s="1"/>
  <c r="AQ1516" i="3"/>
  <c r="AO1516" i="3"/>
  <c r="AQ1515" i="3"/>
  <c r="AO1515" i="3"/>
  <c r="AQ1514" i="3"/>
  <c r="AO1514" i="3"/>
  <c r="AQ1513" i="3"/>
  <c r="AO1513" i="3"/>
  <c r="AQ1512" i="3"/>
  <c r="AO1512" i="3"/>
  <c r="AQ1511" i="3"/>
  <c r="AO1511" i="3"/>
  <c r="E1511" i="3"/>
  <c r="AQ1510" i="3"/>
  <c r="AO1510" i="3"/>
  <c r="AQ1509" i="3"/>
  <c r="AO1509" i="3"/>
  <c r="AQ1508" i="3"/>
  <c r="AO1508" i="3"/>
  <c r="AQ1507" i="3"/>
  <c r="AO1507" i="3"/>
  <c r="AQ1506" i="3"/>
  <c r="AO1506" i="3"/>
  <c r="AQ1505" i="3"/>
  <c r="AO1505" i="3"/>
  <c r="AQ1504" i="3"/>
  <c r="AO1504" i="3"/>
  <c r="AQ1503" i="3"/>
  <c r="AO1503" i="3"/>
  <c r="C1503" i="3"/>
  <c r="I1503" i="3" s="1"/>
  <c r="AQ1502" i="3"/>
  <c r="AO1502" i="3"/>
  <c r="C1502" i="3"/>
  <c r="I1502" i="3" s="1"/>
  <c r="AQ1501" i="3"/>
  <c r="AO1501" i="3"/>
  <c r="I1501" i="3"/>
  <c r="C1501" i="3"/>
  <c r="AQ1500" i="3"/>
  <c r="AO1500" i="3"/>
  <c r="C1500" i="3"/>
  <c r="I1500" i="3" s="1"/>
  <c r="AQ1499" i="3"/>
  <c r="AO1499" i="3"/>
  <c r="C1499" i="3"/>
  <c r="I1499" i="3" s="1"/>
  <c r="AQ1498" i="3"/>
  <c r="AO1498" i="3"/>
  <c r="C1498" i="3"/>
  <c r="I1498" i="3" s="1"/>
  <c r="AQ1497" i="3"/>
  <c r="AO1497" i="3"/>
  <c r="C1497" i="3"/>
  <c r="I1497" i="3" s="1"/>
  <c r="AQ1496" i="3"/>
  <c r="AO1496" i="3"/>
  <c r="AQ1495" i="3"/>
  <c r="AO1495" i="3"/>
  <c r="C1495" i="3"/>
  <c r="I1495" i="3" s="1"/>
  <c r="AQ1494" i="3"/>
  <c r="AO1494" i="3"/>
  <c r="I1494" i="3"/>
  <c r="C1494" i="3"/>
  <c r="AQ1493" i="3"/>
  <c r="AO1493" i="3"/>
  <c r="C1493" i="3" s="1"/>
  <c r="I1493" i="3" s="1"/>
  <c r="H1493" i="3"/>
  <c r="AQ1492" i="3"/>
  <c r="AO1492" i="3"/>
  <c r="H1492" i="3"/>
  <c r="C1492" i="3"/>
  <c r="I1492" i="3" s="1"/>
  <c r="AQ1491" i="3"/>
  <c r="AO1491" i="3"/>
  <c r="H1491" i="3"/>
  <c r="C1491" i="3"/>
  <c r="I1491" i="3" s="1"/>
  <c r="AQ1490" i="3"/>
  <c r="AO1490" i="3"/>
  <c r="I1490" i="3"/>
  <c r="H1490" i="3"/>
  <c r="C1490" i="3"/>
  <c r="AQ1489" i="3"/>
  <c r="AO1489" i="3"/>
  <c r="C1489" i="3" s="1"/>
  <c r="I1489" i="3" s="1"/>
  <c r="AQ1488" i="3"/>
  <c r="AO1488" i="3"/>
  <c r="AQ1487" i="3"/>
  <c r="AO1487" i="3"/>
  <c r="AQ1486" i="3"/>
  <c r="AO1486" i="3"/>
  <c r="AQ1485" i="3"/>
  <c r="AO1485" i="3"/>
  <c r="AQ1484" i="3"/>
  <c r="AO1484" i="3"/>
  <c r="AQ1483" i="3"/>
  <c r="AO1483" i="3"/>
  <c r="E1483" i="3"/>
  <c r="AQ1482" i="3"/>
  <c r="AO1482" i="3"/>
  <c r="AQ1481" i="3"/>
  <c r="AO1481" i="3"/>
  <c r="AQ1480" i="3"/>
  <c r="AO1480" i="3"/>
  <c r="AQ1479" i="3"/>
  <c r="AO1479" i="3"/>
  <c r="AQ1478" i="3"/>
  <c r="AO1478" i="3"/>
  <c r="AQ1477" i="3"/>
  <c r="AO1477" i="3"/>
  <c r="AQ1476" i="3"/>
  <c r="AO1476" i="3"/>
  <c r="AQ1475" i="3"/>
  <c r="AO1475" i="3"/>
  <c r="C1475" i="3"/>
  <c r="I1475" i="3" s="1"/>
  <c r="AQ1474" i="3"/>
  <c r="AO1474" i="3"/>
  <c r="I1474" i="3"/>
  <c r="C1474" i="3"/>
  <c r="AQ1473" i="3"/>
  <c r="AO1473" i="3"/>
  <c r="C1473" i="3"/>
  <c r="I1473" i="3" s="1"/>
  <c r="AQ1472" i="3"/>
  <c r="AO1472" i="3"/>
  <c r="C1472" i="3"/>
  <c r="I1472" i="3" s="1"/>
  <c r="AQ1471" i="3"/>
  <c r="AO1471" i="3"/>
  <c r="I1471" i="3"/>
  <c r="C1471" i="3"/>
  <c r="AQ1470" i="3"/>
  <c r="AO1470" i="3"/>
  <c r="C1470" i="3"/>
  <c r="I1470" i="3" s="1"/>
  <c r="AQ1469" i="3"/>
  <c r="AO1469" i="3"/>
  <c r="C1469" i="3"/>
  <c r="I1469" i="3" s="1"/>
  <c r="AQ1468" i="3"/>
  <c r="AO1468" i="3"/>
  <c r="AQ1467" i="3"/>
  <c r="AO1467" i="3"/>
  <c r="C1467" i="3"/>
  <c r="I1467" i="3" s="1"/>
  <c r="AQ1466" i="3"/>
  <c r="AO1466" i="3"/>
  <c r="I1466" i="3"/>
  <c r="C1466" i="3"/>
  <c r="AQ1465" i="3"/>
  <c r="AO1465" i="3"/>
  <c r="C1465" i="3" s="1"/>
  <c r="I1465" i="3"/>
  <c r="H1465" i="3"/>
  <c r="F1484" i="3" s="1"/>
  <c r="AQ1464" i="3"/>
  <c r="AO1464" i="3"/>
  <c r="C1464" i="3" s="1"/>
  <c r="I1464" i="3" s="1"/>
  <c r="H1464" i="3"/>
  <c r="AQ1463" i="3"/>
  <c r="AO1463" i="3"/>
  <c r="H1463" i="3"/>
  <c r="C1463" i="3"/>
  <c r="I1463" i="3" s="1"/>
  <c r="AQ1462" i="3"/>
  <c r="AO1462" i="3"/>
  <c r="C1462" i="3" s="1"/>
  <c r="I1462" i="3" s="1"/>
  <c r="H1462" i="3"/>
  <c r="AQ1461" i="3"/>
  <c r="AO1461" i="3"/>
  <c r="I1461" i="3"/>
  <c r="C1461" i="3"/>
  <c r="AQ1460" i="3"/>
  <c r="AO1460" i="3"/>
  <c r="AQ1459" i="3"/>
  <c r="AO1459" i="3"/>
  <c r="AQ1458" i="3"/>
  <c r="AO1458" i="3"/>
  <c r="AQ1457" i="3"/>
  <c r="AO1457" i="3"/>
  <c r="AQ1456" i="3"/>
  <c r="AO1456" i="3"/>
  <c r="AQ1455" i="3"/>
  <c r="AO1455" i="3"/>
  <c r="E1455" i="3"/>
  <c r="AQ1454" i="3"/>
  <c r="AO1454" i="3"/>
  <c r="AQ1453" i="3"/>
  <c r="AO1453" i="3"/>
  <c r="AQ1452" i="3"/>
  <c r="AO1452" i="3"/>
  <c r="AQ1451" i="3"/>
  <c r="AO1451" i="3"/>
  <c r="AQ1450" i="3"/>
  <c r="AO1450" i="3"/>
  <c r="AQ1449" i="3"/>
  <c r="AO1449" i="3"/>
  <c r="AQ1448" i="3"/>
  <c r="AO1448" i="3"/>
  <c r="AQ1447" i="3"/>
  <c r="AO1447" i="3"/>
  <c r="I1447" i="3"/>
  <c r="C1447" i="3"/>
  <c r="AQ1446" i="3"/>
  <c r="AO1446" i="3"/>
  <c r="C1446" i="3"/>
  <c r="I1446" i="3" s="1"/>
  <c r="AQ1445" i="3"/>
  <c r="AO1445" i="3"/>
  <c r="C1445" i="3"/>
  <c r="AQ1444" i="3"/>
  <c r="C1444" i="3" s="1"/>
  <c r="I1444" i="3" s="1"/>
  <c r="AO1444" i="3"/>
  <c r="H1444" i="3"/>
  <c r="AQ1443" i="3"/>
  <c r="AO1443" i="3"/>
  <c r="H1443" i="3"/>
  <c r="C1443" i="3"/>
  <c r="I1443" i="3" s="1"/>
  <c r="AQ1442" i="3"/>
  <c r="C1442" i="3" s="1"/>
  <c r="I1442" i="3" s="1"/>
  <c r="AO1442" i="3"/>
  <c r="H1442" i="3"/>
  <c r="AQ1441" i="3"/>
  <c r="C1441" i="3" s="1"/>
  <c r="I1441" i="3" s="1"/>
  <c r="AO1441" i="3"/>
  <c r="H1441" i="3"/>
  <c r="F1456" i="3" s="1"/>
  <c r="AQ1440" i="3"/>
  <c r="AO1440" i="3"/>
  <c r="AQ1439" i="3"/>
  <c r="AO1439" i="3"/>
  <c r="I1439" i="3"/>
  <c r="C1439" i="3"/>
  <c r="AQ1438" i="3"/>
  <c r="AO1438" i="3"/>
  <c r="C1438" i="3"/>
  <c r="I1438" i="3" s="1"/>
  <c r="AQ1437" i="3"/>
  <c r="AO1437" i="3"/>
  <c r="C1437" i="3"/>
  <c r="I1437" i="3" s="1"/>
  <c r="AQ1436" i="3"/>
  <c r="AO1436" i="3"/>
  <c r="I1436" i="3"/>
  <c r="C1436" i="3"/>
  <c r="AQ1435" i="3"/>
  <c r="AO1435" i="3"/>
  <c r="C1435" i="3"/>
  <c r="I1435" i="3" s="1"/>
  <c r="AQ1434" i="3"/>
  <c r="AO1434" i="3"/>
  <c r="C1434" i="3"/>
  <c r="I1434" i="3" s="1"/>
  <c r="AQ1433" i="3"/>
  <c r="AO1433" i="3"/>
  <c r="I1433" i="3"/>
  <c r="C1433" i="3"/>
  <c r="AQ1432" i="3"/>
  <c r="AO1432" i="3"/>
  <c r="AQ1431" i="3"/>
  <c r="AO1431" i="3"/>
  <c r="AQ1430" i="3"/>
  <c r="AO1430" i="3"/>
  <c r="AQ1429" i="3"/>
  <c r="AO1429" i="3"/>
  <c r="AQ1428" i="3"/>
  <c r="AO1428" i="3"/>
  <c r="AQ1427" i="3"/>
  <c r="AO1427" i="3"/>
  <c r="E1427" i="3"/>
  <c r="AQ1426" i="3"/>
  <c r="AO1426" i="3"/>
  <c r="AQ1425" i="3"/>
  <c r="AO1425" i="3"/>
  <c r="AQ1424" i="3"/>
  <c r="AO1424" i="3"/>
  <c r="AQ1423" i="3"/>
  <c r="AO1423" i="3"/>
  <c r="AQ1422" i="3"/>
  <c r="AO1422" i="3"/>
  <c r="AQ1421" i="3"/>
  <c r="AO1421" i="3"/>
  <c r="AQ1420" i="3"/>
  <c r="AO1420" i="3"/>
  <c r="AQ1419" i="3"/>
  <c r="AO1419" i="3"/>
  <c r="C1419" i="3"/>
  <c r="I1419" i="3" s="1"/>
  <c r="AQ1418" i="3"/>
  <c r="AO1418" i="3"/>
  <c r="C1418" i="3"/>
  <c r="I1418" i="3" s="1"/>
  <c r="AQ1417" i="3"/>
  <c r="AO1417" i="3"/>
  <c r="C1417" i="3"/>
  <c r="I1417" i="3" s="1"/>
  <c r="AQ1416" i="3"/>
  <c r="AO1416" i="3"/>
  <c r="H1416" i="3"/>
  <c r="C1416" i="3"/>
  <c r="I1416" i="3" s="1"/>
  <c r="AQ1415" i="3"/>
  <c r="C1415" i="3" s="1"/>
  <c r="I1415" i="3" s="1"/>
  <c r="AO1415" i="3"/>
  <c r="H1415" i="3"/>
  <c r="AQ1414" i="3"/>
  <c r="AO1414" i="3"/>
  <c r="H1414" i="3"/>
  <c r="C1414" i="3"/>
  <c r="I1414" i="3" s="1"/>
  <c r="AQ1413" i="3"/>
  <c r="C1413" i="3" s="1"/>
  <c r="I1413" i="3" s="1"/>
  <c r="AO1413" i="3"/>
  <c r="H1413" i="3"/>
  <c r="AQ1412" i="3"/>
  <c r="AO1412" i="3"/>
  <c r="AQ1411" i="3"/>
  <c r="AO1411" i="3"/>
  <c r="C1411" i="3"/>
  <c r="I1411" i="3" s="1"/>
  <c r="AQ1410" i="3"/>
  <c r="AO1410" i="3"/>
  <c r="I1410" i="3"/>
  <c r="C1410" i="3"/>
  <c r="AQ1409" i="3"/>
  <c r="AO1409" i="3"/>
  <c r="I1409" i="3"/>
  <c r="C1409" i="3"/>
  <c r="AQ1408" i="3"/>
  <c r="AO1408" i="3"/>
  <c r="C1408" i="3"/>
  <c r="I1408" i="3" s="1"/>
  <c r="AQ1407" i="3"/>
  <c r="AO1407" i="3"/>
  <c r="I1407" i="3"/>
  <c r="C1407" i="3"/>
  <c r="AQ1406" i="3"/>
  <c r="AO1406" i="3"/>
  <c r="I1406" i="3"/>
  <c r="C1406" i="3"/>
  <c r="AQ1405" i="3"/>
  <c r="AO1405" i="3"/>
  <c r="C1405" i="3"/>
  <c r="I1405" i="3" s="1"/>
  <c r="AQ1404" i="3"/>
  <c r="AO1404" i="3"/>
  <c r="AQ1403" i="3"/>
  <c r="AO1403" i="3"/>
  <c r="AQ1402" i="3"/>
  <c r="AO1402" i="3"/>
  <c r="AQ1401" i="3"/>
  <c r="AO1401" i="3"/>
  <c r="AQ1400" i="3"/>
  <c r="AO1400" i="3"/>
  <c r="AQ1399" i="3"/>
  <c r="AO1399" i="3"/>
  <c r="E1399" i="3"/>
  <c r="AQ1398" i="3"/>
  <c r="AO1398" i="3"/>
  <c r="AQ1397" i="3"/>
  <c r="AO1397" i="3"/>
  <c r="AQ1396" i="3"/>
  <c r="AO1396" i="3"/>
  <c r="AQ1395" i="3"/>
  <c r="AO1395" i="3"/>
  <c r="AQ1394" i="3"/>
  <c r="AO1394" i="3"/>
  <c r="AQ1393" i="3"/>
  <c r="AO1393" i="3"/>
  <c r="AQ1392" i="3"/>
  <c r="AO1392" i="3"/>
  <c r="AQ1391" i="3"/>
  <c r="AO1391" i="3"/>
  <c r="C1391" i="3"/>
  <c r="I1391" i="3" s="1"/>
  <c r="AQ1390" i="3"/>
  <c r="AO1390" i="3"/>
  <c r="C1390" i="3"/>
  <c r="I1390" i="3" s="1"/>
  <c r="AQ1389" i="3"/>
  <c r="AO1389" i="3"/>
  <c r="C1389" i="3"/>
  <c r="I1389" i="3" s="1"/>
  <c r="AQ1388" i="3"/>
  <c r="AO1388" i="3"/>
  <c r="H1388" i="3"/>
  <c r="C1388" i="3"/>
  <c r="I1388" i="3" s="1"/>
  <c r="AQ1387" i="3"/>
  <c r="AO1387" i="3"/>
  <c r="H1387" i="3"/>
  <c r="C1387" i="3"/>
  <c r="I1387" i="3" s="1"/>
  <c r="AQ1386" i="3"/>
  <c r="C1386" i="3" s="1"/>
  <c r="I1386" i="3" s="1"/>
  <c r="AO1386" i="3"/>
  <c r="H1386" i="3"/>
  <c r="AQ1385" i="3"/>
  <c r="AO1385" i="3"/>
  <c r="H1385" i="3"/>
  <c r="F1400" i="3" s="1"/>
  <c r="C1385" i="3"/>
  <c r="I1385" i="3" s="1"/>
  <c r="AQ1384" i="3"/>
  <c r="AO1384" i="3"/>
  <c r="AQ1383" i="3"/>
  <c r="AO1383" i="3"/>
  <c r="C1383" i="3"/>
  <c r="I1383" i="3" s="1"/>
  <c r="AQ1382" i="3"/>
  <c r="AO1382" i="3"/>
  <c r="I1382" i="3"/>
  <c r="C1382" i="3"/>
  <c r="AQ1381" i="3"/>
  <c r="AO1381" i="3"/>
  <c r="C1381" i="3"/>
  <c r="I1381" i="3" s="1"/>
  <c r="AQ1380" i="3"/>
  <c r="AO1380" i="3"/>
  <c r="C1380" i="3"/>
  <c r="I1380" i="3" s="1"/>
  <c r="AQ1379" i="3"/>
  <c r="AO1379" i="3"/>
  <c r="I1379" i="3"/>
  <c r="C1379" i="3"/>
  <c r="AQ1378" i="3"/>
  <c r="AO1378" i="3"/>
  <c r="I1378" i="3"/>
  <c r="C1378" i="3"/>
  <c r="AQ1377" i="3"/>
  <c r="AO1377" i="3"/>
  <c r="C1377" i="3"/>
  <c r="I1377" i="3" s="1"/>
  <c r="AQ1376" i="3"/>
  <c r="AO1376" i="3"/>
  <c r="AQ1375" i="3"/>
  <c r="AO1375" i="3"/>
  <c r="AQ1374" i="3"/>
  <c r="AO1374" i="3"/>
  <c r="AQ1373" i="3"/>
  <c r="AO1373" i="3"/>
  <c r="AQ1372" i="3"/>
  <c r="AO1372" i="3"/>
  <c r="AQ1371" i="3"/>
  <c r="AO1371" i="3"/>
  <c r="E1371" i="3"/>
  <c r="AQ1370" i="3"/>
  <c r="AO1370" i="3"/>
  <c r="AQ1369" i="3"/>
  <c r="AO1369" i="3"/>
  <c r="AQ1368" i="3"/>
  <c r="AO1368" i="3"/>
  <c r="AQ1367" i="3"/>
  <c r="AO1367" i="3"/>
  <c r="AQ1366" i="3"/>
  <c r="AO1366" i="3"/>
  <c r="AQ1365" i="3"/>
  <c r="AO1365" i="3"/>
  <c r="AQ1364" i="3"/>
  <c r="AO1364" i="3"/>
  <c r="AQ1363" i="3"/>
  <c r="AO1363" i="3"/>
  <c r="I1363" i="3"/>
  <c r="C1363" i="3"/>
  <c r="AQ1362" i="3"/>
  <c r="AO1362" i="3"/>
  <c r="C1362" i="3"/>
  <c r="I1362" i="3" s="1"/>
  <c r="AQ1361" i="3"/>
  <c r="AO1361" i="3"/>
  <c r="C1361" i="3"/>
  <c r="I1361" i="3" s="1"/>
  <c r="AQ1360" i="3"/>
  <c r="C1360" i="3" s="1"/>
  <c r="AO1360" i="3"/>
  <c r="I1360" i="3"/>
  <c r="H1360" i="3"/>
  <c r="AQ1359" i="3"/>
  <c r="AO1359" i="3"/>
  <c r="H1359" i="3"/>
  <c r="C1359" i="3"/>
  <c r="I1359" i="3" s="1"/>
  <c r="AQ1358" i="3"/>
  <c r="AO1358" i="3"/>
  <c r="H1358" i="3"/>
  <c r="C1358" i="3"/>
  <c r="I1358" i="3" s="1"/>
  <c r="AQ1357" i="3"/>
  <c r="C1357" i="3" s="1"/>
  <c r="I1357" i="3" s="1"/>
  <c r="AO1357" i="3"/>
  <c r="H1357" i="3"/>
  <c r="F1372" i="3" s="1"/>
  <c r="AQ1356" i="3"/>
  <c r="AO1356" i="3"/>
  <c r="AQ1355" i="3"/>
  <c r="AO1355" i="3"/>
  <c r="C1355" i="3"/>
  <c r="I1355" i="3" s="1"/>
  <c r="AQ1354" i="3"/>
  <c r="AO1354" i="3"/>
  <c r="I1354" i="3"/>
  <c r="C1354" i="3"/>
  <c r="AQ1353" i="3"/>
  <c r="AO1353" i="3"/>
  <c r="C1353" i="3"/>
  <c r="I1353" i="3" s="1"/>
  <c r="AQ1352" i="3"/>
  <c r="AO1352" i="3"/>
  <c r="C1352" i="3"/>
  <c r="I1352" i="3" s="1"/>
  <c r="AQ1351" i="3"/>
  <c r="AO1351" i="3"/>
  <c r="I1351" i="3"/>
  <c r="C1351" i="3"/>
  <c r="AQ1350" i="3"/>
  <c r="AO1350" i="3"/>
  <c r="C1350" i="3"/>
  <c r="I1350" i="3" s="1"/>
  <c r="AQ1349" i="3"/>
  <c r="AO1349" i="3"/>
  <c r="I1349" i="3"/>
  <c r="C1349" i="3"/>
  <c r="AQ1348" i="3"/>
  <c r="AO1348" i="3"/>
  <c r="AQ1347" i="3"/>
  <c r="AO1347" i="3"/>
  <c r="AQ1346" i="3"/>
  <c r="AO1346" i="3"/>
  <c r="AQ1345" i="3"/>
  <c r="AO1345" i="3"/>
  <c r="AQ1344" i="3"/>
  <c r="AO1344" i="3"/>
  <c r="AQ1343" i="3"/>
  <c r="AO1343" i="3"/>
  <c r="E1343" i="3"/>
  <c r="AQ1342" i="3"/>
  <c r="AO1342" i="3"/>
  <c r="AQ1341" i="3"/>
  <c r="AO1341" i="3"/>
  <c r="AQ1340" i="3"/>
  <c r="AO1340" i="3"/>
  <c r="AQ1339" i="3"/>
  <c r="AO1339" i="3"/>
  <c r="AQ1338" i="3"/>
  <c r="AO1338" i="3"/>
  <c r="AQ1337" i="3"/>
  <c r="AO1337" i="3"/>
  <c r="AQ1336" i="3"/>
  <c r="AO1336" i="3"/>
  <c r="AQ1335" i="3"/>
  <c r="AO1335" i="3"/>
  <c r="I1335" i="3"/>
  <c r="C1335" i="3"/>
  <c r="AQ1334" i="3"/>
  <c r="AO1334" i="3"/>
  <c r="C1334" i="3"/>
  <c r="I1334" i="3" s="1"/>
  <c r="AQ1333" i="3"/>
  <c r="AO1333" i="3"/>
  <c r="C1333" i="3"/>
  <c r="I1333" i="3" s="1"/>
  <c r="AQ1332" i="3"/>
  <c r="AO1332" i="3"/>
  <c r="I1332" i="3"/>
  <c r="C1332" i="3"/>
  <c r="AQ1331" i="3"/>
  <c r="AO1331" i="3"/>
  <c r="I1331" i="3"/>
  <c r="C1331" i="3"/>
  <c r="AQ1330" i="3"/>
  <c r="AO1330" i="3"/>
  <c r="C1330" i="3"/>
  <c r="I1330" i="3" s="1"/>
  <c r="AQ1329" i="3"/>
  <c r="AO1329" i="3"/>
  <c r="I1329" i="3"/>
  <c r="C1329" i="3"/>
  <c r="AQ1328" i="3"/>
  <c r="AO1328" i="3"/>
  <c r="AQ1327" i="3"/>
  <c r="AO1327" i="3"/>
  <c r="C1327" i="3"/>
  <c r="I1327" i="3" s="1"/>
  <c r="AQ1326" i="3"/>
  <c r="AO1326" i="3"/>
  <c r="I1326" i="3"/>
  <c r="C1326" i="3"/>
  <c r="AQ1325" i="3"/>
  <c r="AO1325" i="3"/>
  <c r="H1325" i="3"/>
  <c r="F1344" i="3" s="1"/>
  <c r="C1325" i="3"/>
  <c r="I1325" i="3" s="1"/>
  <c r="AQ1324" i="3"/>
  <c r="AO1324" i="3"/>
  <c r="C1324" i="3" s="1"/>
  <c r="I1324" i="3" s="1"/>
  <c r="H1324" i="3"/>
  <c r="AQ1323" i="3"/>
  <c r="AO1323" i="3"/>
  <c r="I1323" i="3"/>
  <c r="H1323" i="3"/>
  <c r="C1323" i="3"/>
  <c r="AQ1322" i="3"/>
  <c r="AO1322" i="3"/>
  <c r="C1322" i="3" s="1"/>
  <c r="I1322" i="3"/>
  <c r="H1322" i="3"/>
  <c r="AQ1321" i="3"/>
  <c r="AO1321" i="3"/>
  <c r="I1321" i="3"/>
  <c r="C1321" i="3"/>
  <c r="AQ1320" i="3"/>
  <c r="AO1320" i="3"/>
  <c r="AQ1319" i="3"/>
  <c r="AO1319" i="3"/>
  <c r="AQ1318" i="3"/>
  <c r="AO1318" i="3"/>
  <c r="AQ1317" i="3"/>
  <c r="AO1317" i="3"/>
  <c r="AQ1316" i="3"/>
  <c r="AO1316" i="3"/>
  <c r="AQ1315" i="3"/>
  <c r="AO1315" i="3"/>
  <c r="E1315" i="3"/>
  <c r="AQ1314" i="3"/>
  <c r="AO1314" i="3"/>
  <c r="AQ1313" i="3"/>
  <c r="AO1313" i="3"/>
  <c r="AQ1312" i="3"/>
  <c r="AO1312" i="3"/>
  <c r="AQ1311" i="3"/>
  <c r="AO1311" i="3"/>
  <c r="AQ1310" i="3"/>
  <c r="AO1310" i="3"/>
  <c r="AQ1309" i="3"/>
  <c r="AO1309" i="3"/>
  <c r="AQ1308" i="3"/>
  <c r="AO1308" i="3"/>
  <c r="AQ1307" i="3"/>
  <c r="AO1307" i="3"/>
  <c r="I1307" i="3"/>
  <c r="C1307" i="3"/>
  <c r="AQ1306" i="3"/>
  <c r="AO1306" i="3"/>
  <c r="C1306" i="3"/>
  <c r="I1306" i="3" s="1"/>
  <c r="AQ1305" i="3"/>
  <c r="AO1305" i="3"/>
  <c r="C1305" i="3"/>
  <c r="I1305" i="3" s="1"/>
  <c r="AQ1304" i="3"/>
  <c r="C1304" i="3" s="1"/>
  <c r="I1304" i="3" s="1"/>
  <c r="AO1304" i="3"/>
  <c r="H1304" i="3"/>
  <c r="AQ1303" i="3"/>
  <c r="C1303" i="3" s="1"/>
  <c r="I1303" i="3" s="1"/>
  <c r="AO1303" i="3"/>
  <c r="H1303" i="3"/>
  <c r="AQ1302" i="3"/>
  <c r="C1302" i="3" s="1"/>
  <c r="I1302" i="3" s="1"/>
  <c r="AO1302" i="3"/>
  <c r="H1302" i="3"/>
  <c r="AQ1301" i="3"/>
  <c r="AO1301" i="3"/>
  <c r="H1301" i="3"/>
  <c r="F1316" i="3" s="1"/>
  <c r="C1301" i="3"/>
  <c r="I1301" i="3" s="1"/>
  <c r="AQ1300" i="3"/>
  <c r="AO1300" i="3"/>
  <c r="AQ1299" i="3"/>
  <c r="AO1299" i="3"/>
  <c r="I1299" i="3"/>
  <c r="C1299" i="3"/>
  <c r="AQ1298" i="3"/>
  <c r="AO1298" i="3"/>
  <c r="C1298" i="3"/>
  <c r="I1298" i="3" s="1"/>
  <c r="AQ1297" i="3"/>
  <c r="AO1297" i="3"/>
  <c r="C1297" i="3"/>
  <c r="I1297" i="3" s="1"/>
  <c r="AQ1296" i="3"/>
  <c r="AO1296" i="3"/>
  <c r="I1296" i="3"/>
  <c r="C1296" i="3"/>
  <c r="AQ1295" i="3"/>
  <c r="AO1295" i="3"/>
  <c r="C1295" i="3"/>
  <c r="I1295" i="3" s="1"/>
  <c r="AQ1294" i="3"/>
  <c r="AO1294" i="3"/>
  <c r="C1294" i="3"/>
  <c r="I1294" i="3" s="1"/>
  <c r="AQ1293" i="3"/>
  <c r="AO1293" i="3"/>
  <c r="I1293" i="3"/>
  <c r="C1293" i="3"/>
  <c r="AQ1292" i="3"/>
  <c r="AO1292" i="3"/>
  <c r="AQ1291" i="3"/>
  <c r="AO1291" i="3"/>
  <c r="AQ1290" i="3"/>
  <c r="AO1290" i="3"/>
  <c r="AQ1289" i="3"/>
  <c r="AO1289" i="3"/>
  <c r="AQ1288" i="3"/>
  <c r="AO1288" i="3"/>
  <c r="AQ1287" i="3"/>
  <c r="AO1287" i="3"/>
  <c r="E1287" i="3"/>
  <c r="AQ1286" i="3"/>
  <c r="AO1286" i="3"/>
  <c r="AQ1285" i="3"/>
  <c r="AO1285" i="3"/>
  <c r="AQ1284" i="3"/>
  <c r="AO1284" i="3"/>
  <c r="AQ1283" i="3"/>
  <c r="AO1283" i="3"/>
  <c r="AQ1282" i="3"/>
  <c r="AO1282" i="3"/>
  <c r="AQ1281" i="3"/>
  <c r="AO1281" i="3"/>
  <c r="AQ1280" i="3"/>
  <c r="AO1280" i="3"/>
  <c r="AQ1279" i="3"/>
  <c r="AO1279" i="3"/>
  <c r="C1279" i="3"/>
  <c r="I1279" i="3" s="1"/>
  <c r="AQ1278" i="3"/>
  <c r="AO1278" i="3"/>
  <c r="C1278" i="3"/>
  <c r="I1278" i="3" s="1"/>
  <c r="AQ1277" i="3"/>
  <c r="AO1277" i="3"/>
  <c r="C1277" i="3"/>
  <c r="I1277" i="3" s="1"/>
  <c r="AQ1276" i="3"/>
  <c r="AO1276" i="3"/>
  <c r="H1276" i="3"/>
  <c r="F1288" i="3" s="1"/>
  <c r="C1276" i="3"/>
  <c r="I1276" i="3" s="1"/>
  <c r="AQ1275" i="3"/>
  <c r="C1275" i="3" s="1"/>
  <c r="I1275" i="3" s="1"/>
  <c r="AO1275" i="3"/>
  <c r="H1275" i="3"/>
  <c r="AQ1274" i="3"/>
  <c r="C1274" i="3" s="1"/>
  <c r="I1274" i="3" s="1"/>
  <c r="AO1274" i="3"/>
  <c r="H1274" i="3"/>
  <c r="AQ1273" i="3"/>
  <c r="C1273" i="3" s="1"/>
  <c r="AO1273" i="3"/>
  <c r="I1273" i="3"/>
  <c r="H1273" i="3"/>
  <c r="AQ1272" i="3"/>
  <c r="AO1272" i="3"/>
  <c r="AQ1271" i="3"/>
  <c r="AO1271" i="3"/>
  <c r="I1271" i="3"/>
  <c r="C1271" i="3"/>
  <c r="AQ1270" i="3"/>
  <c r="AO1270" i="3"/>
  <c r="C1270" i="3"/>
  <c r="I1270" i="3" s="1"/>
  <c r="AQ1269" i="3"/>
  <c r="AO1269" i="3"/>
  <c r="C1269" i="3" s="1"/>
  <c r="I1269" i="3" s="1"/>
  <c r="H1269" i="3"/>
  <c r="AQ1268" i="3"/>
  <c r="AO1268" i="3"/>
  <c r="H1268" i="3"/>
  <c r="C1268" i="3"/>
  <c r="I1268" i="3" s="1"/>
  <c r="AQ1267" i="3"/>
  <c r="AO1267" i="3"/>
  <c r="C1267" i="3" s="1"/>
  <c r="I1267" i="3" s="1"/>
  <c r="H1267" i="3"/>
  <c r="AQ1266" i="3"/>
  <c r="AO1266" i="3"/>
  <c r="C1266" i="3" s="1"/>
  <c r="I1266" i="3" s="1"/>
  <c r="H1266" i="3"/>
  <c r="E1288" i="3" s="1"/>
  <c r="AQ1265" i="3"/>
  <c r="AO1265" i="3"/>
  <c r="C1265" i="3" s="1"/>
  <c r="I1265" i="3" s="1"/>
  <c r="AQ1264" i="3"/>
  <c r="AO1264" i="3"/>
  <c r="AQ1263" i="3"/>
  <c r="AO1263" i="3"/>
  <c r="AQ1262" i="3"/>
  <c r="AO1262" i="3"/>
  <c r="AQ1261" i="3"/>
  <c r="AO1261" i="3"/>
  <c r="AQ1260" i="3"/>
  <c r="AO1260" i="3"/>
  <c r="F1260" i="3"/>
  <c r="E1260" i="3"/>
  <c r="AQ1259" i="3"/>
  <c r="AO1259" i="3"/>
  <c r="E1259" i="3"/>
  <c r="AQ1258" i="3"/>
  <c r="AO1258" i="3"/>
  <c r="AQ1257" i="3"/>
  <c r="AO1257" i="3"/>
  <c r="AQ1256" i="3"/>
  <c r="AO1256" i="3"/>
  <c r="AQ1255" i="3"/>
  <c r="AO1255" i="3"/>
  <c r="AQ1254" i="3"/>
  <c r="AO1254" i="3"/>
  <c r="AQ1253" i="3"/>
  <c r="AO1253" i="3"/>
  <c r="AQ1252" i="3"/>
  <c r="AO1252" i="3"/>
  <c r="C1252" i="3"/>
  <c r="AQ1251" i="3"/>
  <c r="AO1251" i="3"/>
  <c r="C1251" i="3"/>
  <c r="I1251" i="3" s="1"/>
  <c r="AQ1250" i="3"/>
  <c r="AO1250" i="3"/>
  <c r="C1250" i="3"/>
  <c r="I1250" i="3" s="1"/>
  <c r="AQ1249" i="3"/>
  <c r="AO1249" i="3"/>
  <c r="C1249" i="3"/>
  <c r="I1249" i="3" s="1"/>
  <c r="AQ1248" i="3"/>
  <c r="AO1248" i="3"/>
  <c r="H1248" i="3"/>
  <c r="C1248" i="3"/>
  <c r="I1248" i="3" s="1"/>
  <c r="AQ1247" i="3"/>
  <c r="C1247" i="3" s="1"/>
  <c r="I1247" i="3" s="1"/>
  <c r="AO1247" i="3"/>
  <c r="H1247" i="3"/>
  <c r="AQ1246" i="3"/>
  <c r="C1246" i="3" s="1"/>
  <c r="I1246" i="3" s="1"/>
  <c r="AO1246" i="3"/>
  <c r="H1246" i="3"/>
  <c r="AQ1245" i="3"/>
  <c r="C1245" i="3" s="1"/>
  <c r="I1245" i="3" s="1"/>
  <c r="AO1245" i="3"/>
  <c r="H1245" i="3"/>
  <c r="AQ1244" i="3"/>
  <c r="AO1244" i="3"/>
  <c r="AQ1243" i="3"/>
  <c r="AO1243" i="3"/>
  <c r="I1243" i="3"/>
  <c r="C1243" i="3"/>
  <c r="AQ1242" i="3"/>
  <c r="AO1242" i="3"/>
  <c r="I1242" i="3"/>
  <c r="C1242" i="3"/>
  <c r="AQ1241" i="3"/>
  <c r="AO1241" i="3"/>
  <c r="I1241" i="3"/>
  <c r="C1241" i="3"/>
  <c r="AQ1240" i="3"/>
  <c r="AO1240" i="3"/>
  <c r="I1240" i="3"/>
  <c r="C1240" i="3"/>
  <c r="AQ1239" i="3"/>
  <c r="AO1239" i="3"/>
  <c r="I1239" i="3"/>
  <c r="C1239" i="3"/>
  <c r="AQ1238" i="3"/>
  <c r="AO1238" i="3"/>
  <c r="I1238" i="3"/>
  <c r="C1238" i="3"/>
  <c r="AQ1237" i="3"/>
  <c r="AO1237" i="3"/>
  <c r="I1237" i="3"/>
  <c r="C1237" i="3"/>
  <c r="AQ1236" i="3"/>
  <c r="AO1236" i="3"/>
  <c r="AQ1235" i="3"/>
  <c r="AO1235" i="3"/>
  <c r="AQ1234" i="3"/>
  <c r="AO1234" i="3"/>
  <c r="AQ1233" i="3"/>
  <c r="AO1233" i="3"/>
  <c r="AQ1232" i="3"/>
  <c r="AO1232" i="3"/>
  <c r="AQ1231" i="3"/>
  <c r="AO1231" i="3"/>
  <c r="E1231" i="3"/>
  <c r="AQ1230" i="3"/>
  <c r="AO1230" i="3"/>
  <c r="AQ1229" i="3"/>
  <c r="AO1229" i="3"/>
  <c r="AQ1228" i="3"/>
  <c r="AO1228" i="3"/>
  <c r="AQ1227" i="3"/>
  <c r="AO1227" i="3"/>
  <c r="AQ1226" i="3"/>
  <c r="AO1226" i="3"/>
  <c r="AQ1225" i="3"/>
  <c r="AO1225" i="3"/>
  <c r="AQ1224" i="3"/>
  <c r="AO1224" i="3"/>
  <c r="AQ1223" i="3"/>
  <c r="AO1223" i="3"/>
  <c r="C1223" i="3"/>
  <c r="I1223" i="3" s="1"/>
  <c r="AQ1222" i="3"/>
  <c r="AO1222" i="3"/>
  <c r="C1222" i="3"/>
  <c r="I1222" i="3" s="1"/>
  <c r="AQ1221" i="3"/>
  <c r="AO1221" i="3"/>
  <c r="AQ1220" i="3"/>
  <c r="C1220" i="3" s="1"/>
  <c r="I1220" i="3" s="1"/>
  <c r="AO1220" i="3"/>
  <c r="H1220" i="3"/>
  <c r="AQ1219" i="3"/>
  <c r="C1219" i="3" s="1"/>
  <c r="I1219" i="3" s="1"/>
  <c r="AO1219" i="3"/>
  <c r="H1219" i="3"/>
  <c r="AQ1218" i="3"/>
  <c r="C1218" i="3" s="1"/>
  <c r="AO1218" i="3"/>
  <c r="I1218" i="3"/>
  <c r="H1218" i="3"/>
  <c r="AQ1217" i="3"/>
  <c r="AO1217" i="3"/>
  <c r="H1217" i="3"/>
  <c r="C1217" i="3"/>
  <c r="I1217" i="3" s="1"/>
  <c r="AQ1216" i="3"/>
  <c r="AO1216" i="3"/>
  <c r="AQ1215" i="3"/>
  <c r="AO1215" i="3"/>
  <c r="I1215" i="3"/>
  <c r="C1215" i="3"/>
  <c r="AQ1214" i="3"/>
  <c r="AO1214" i="3"/>
  <c r="C1214" i="3"/>
  <c r="I1214" i="3" s="1"/>
  <c r="AQ1213" i="3"/>
  <c r="AO1213" i="3"/>
  <c r="H1213" i="3"/>
  <c r="C1213" i="3"/>
  <c r="I1213" i="3" s="1"/>
  <c r="AQ1212" i="3"/>
  <c r="AO1212" i="3"/>
  <c r="C1212" i="3" s="1"/>
  <c r="I1212" i="3" s="1"/>
  <c r="H1212" i="3"/>
  <c r="AQ1211" i="3"/>
  <c r="AO1211" i="3"/>
  <c r="C1211" i="3" s="1"/>
  <c r="I1211" i="3" s="1"/>
  <c r="H1211" i="3"/>
  <c r="AQ1210" i="3"/>
  <c r="AO1210" i="3"/>
  <c r="C1210" i="3" s="1"/>
  <c r="I1210" i="3" s="1"/>
  <c r="H1210" i="3"/>
  <c r="AQ1209" i="3"/>
  <c r="AO1209" i="3"/>
  <c r="C1209" i="3" s="1"/>
  <c r="I1209" i="3" s="1"/>
  <c r="AQ1208" i="3"/>
  <c r="AO1208" i="3"/>
  <c r="AQ1207" i="3"/>
  <c r="AO1207" i="3"/>
  <c r="AQ1206" i="3"/>
  <c r="AO1206" i="3"/>
  <c r="AQ1205" i="3"/>
  <c r="AO1205" i="3"/>
  <c r="AQ1204" i="3"/>
  <c r="AO1204" i="3"/>
  <c r="AQ1203" i="3"/>
  <c r="AO1203" i="3"/>
  <c r="E1203" i="3"/>
  <c r="AQ1202" i="3"/>
  <c r="AO1202" i="3"/>
  <c r="AQ1201" i="3"/>
  <c r="AO1201" i="3"/>
  <c r="AQ1200" i="3"/>
  <c r="AO1200" i="3"/>
  <c r="AQ1199" i="3"/>
  <c r="AO1199" i="3"/>
  <c r="AQ1198" i="3"/>
  <c r="AO1198" i="3"/>
  <c r="AQ1197" i="3"/>
  <c r="AO1197" i="3"/>
  <c r="AQ1196" i="3"/>
  <c r="AO1196" i="3"/>
  <c r="AQ1195" i="3"/>
  <c r="AO1195" i="3"/>
  <c r="C1195" i="3"/>
  <c r="I1195" i="3" s="1"/>
  <c r="AQ1194" i="3"/>
  <c r="AO1194" i="3"/>
  <c r="C1194" i="3"/>
  <c r="I1194" i="3" s="1"/>
  <c r="AQ1193" i="3"/>
  <c r="AO1193" i="3"/>
  <c r="C1193" i="3"/>
  <c r="I1193" i="3" s="1"/>
  <c r="AQ1192" i="3"/>
  <c r="C1192" i="3" s="1"/>
  <c r="I1192" i="3" s="1"/>
  <c r="AO1192" i="3"/>
  <c r="H1192" i="3"/>
  <c r="AQ1191" i="3"/>
  <c r="C1191" i="3" s="1"/>
  <c r="I1191" i="3" s="1"/>
  <c r="AO1191" i="3"/>
  <c r="H1191" i="3"/>
  <c r="AQ1190" i="3"/>
  <c r="C1190" i="3" s="1"/>
  <c r="I1190" i="3" s="1"/>
  <c r="AO1190" i="3"/>
  <c r="H1190" i="3"/>
  <c r="AQ1189" i="3"/>
  <c r="AO1189" i="3"/>
  <c r="H1189" i="3"/>
  <c r="F1204" i="3" s="1"/>
  <c r="C1189" i="3"/>
  <c r="I1189" i="3" s="1"/>
  <c r="AQ1188" i="3"/>
  <c r="AO1188" i="3"/>
  <c r="AQ1187" i="3"/>
  <c r="AO1187" i="3"/>
  <c r="C1187" i="3"/>
  <c r="I1187" i="3" s="1"/>
  <c r="AQ1186" i="3"/>
  <c r="AO1186" i="3"/>
  <c r="I1186" i="3"/>
  <c r="C1186" i="3"/>
  <c r="AQ1185" i="3"/>
  <c r="AO1185" i="3"/>
  <c r="I1185" i="3"/>
  <c r="C1185" i="3"/>
  <c r="AQ1184" i="3"/>
  <c r="AO1184" i="3"/>
  <c r="C1184" i="3"/>
  <c r="I1184" i="3" s="1"/>
  <c r="AQ1183" i="3"/>
  <c r="AO1183" i="3"/>
  <c r="I1183" i="3"/>
  <c r="C1183" i="3"/>
  <c r="AQ1182" i="3"/>
  <c r="AO1182" i="3"/>
  <c r="I1182" i="3"/>
  <c r="C1182" i="3"/>
  <c r="AQ1181" i="3"/>
  <c r="AO1181" i="3"/>
  <c r="C1181" i="3"/>
  <c r="I1181" i="3" s="1"/>
  <c r="AQ1180" i="3"/>
  <c r="AO1180" i="3"/>
  <c r="AQ1179" i="3"/>
  <c r="AO1179" i="3"/>
  <c r="AQ1178" i="3"/>
  <c r="AO1178" i="3"/>
  <c r="AQ1177" i="3"/>
  <c r="AO1177" i="3"/>
  <c r="AQ1176" i="3"/>
  <c r="AO1176" i="3"/>
  <c r="F1176" i="3"/>
  <c r="E1176" i="3"/>
  <c r="AQ1175" i="3"/>
  <c r="AO1175" i="3"/>
  <c r="E1175" i="3"/>
  <c r="AQ1174" i="3"/>
  <c r="AO1174" i="3"/>
  <c r="AQ1173" i="3"/>
  <c r="AO1173" i="3"/>
  <c r="AQ1172" i="3"/>
  <c r="AO1172" i="3"/>
  <c r="AQ1171" i="3"/>
  <c r="AO1171" i="3"/>
  <c r="AQ1170" i="3"/>
  <c r="AO1170" i="3"/>
  <c r="AQ1169" i="3"/>
  <c r="AO1169" i="3"/>
  <c r="AQ1168" i="3"/>
  <c r="AO1168" i="3"/>
  <c r="AQ1167" i="3"/>
  <c r="AO1167" i="3"/>
  <c r="C1167" i="3"/>
  <c r="I1167" i="3" s="1"/>
  <c r="AQ1166" i="3"/>
  <c r="AO1166" i="3"/>
  <c r="I1166" i="3"/>
  <c r="C1166" i="3"/>
  <c r="AQ1165" i="3"/>
  <c r="AO1165" i="3"/>
  <c r="C1165" i="3"/>
  <c r="I1165" i="3" s="1"/>
  <c r="AQ1164" i="3"/>
  <c r="AO1164" i="3"/>
  <c r="C1164" i="3"/>
  <c r="I1164" i="3" s="1"/>
  <c r="AQ1163" i="3"/>
  <c r="AO1163" i="3"/>
  <c r="I1163" i="3"/>
  <c r="C1163" i="3"/>
  <c r="AQ1162" i="3"/>
  <c r="AO1162" i="3"/>
  <c r="C1162" i="3"/>
  <c r="I1162" i="3" s="1"/>
  <c r="AQ1161" i="3"/>
  <c r="AO1161" i="3"/>
  <c r="C1161" i="3"/>
  <c r="I1161" i="3" s="1"/>
  <c r="AQ1160" i="3"/>
  <c r="AO1160" i="3"/>
  <c r="AQ1159" i="3"/>
  <c r="AO1159" i="3"/>
  <c r="I1159" i="3"/>
  <c r="C1159" i="3"/>
  <c r="AQ1158" i="3"/>
  <c r="AO1158" i="3"/>
  <c r="AQ1157" i="3"/>
  <c r="AO1157" i="3"/>
  <c r="H1157" i="3"/>
  <c r="C1157" i="3"/>
  <c r="I1157" i="3" s="1"/>
  <c r="AQ1156" i="3"/>
  <c r="AO1156" i="3"/>
  <c r="C1156" i="3" s="1"/>
  <c r="I1156" i="3" s="1"/>
  <c r="H1156" i="3"/>
  <c r="AQ1155" i="3"/>
  <c r="AO1155" i="3"/>
  <c r="C1155" i="3" s="1"/>
  <c r="I1155" i="3" s="1"/>
  <c r="H1155" i="3"/>
  <c r="AQ1154" i="3"/>
  <c r="AO1154" i="3"/>
  <c r="C1154" i="3" s="1"/>
  <c r="I1154" i="3" s="1"/>
  <c r="H1154" i="3"/>
  <c r="AQ1153" i="3"/>
  <c r="AO1153" i="3"/>
  <c r="C1153" i="3" s="1"/>
  <c r="I1153" i="3" s="1"/>
  <c r="AQ1152" i="3"/>
  <c r="AO1152" i="3"/>
  <c r="AQ1151" i="3"/>
  <c r="AO1151" i="3"/>
  <c r="AQ1150" i="3"/>
  <c r="AO1150" i="3"/>
  <c r="AQ1149" i="3"/>
  <c r="AO1149" i="3"/>
  <c r="AQ1148" i="3"/>
  <c r="AO1148" i="3"/>
  <c r="AQ1147" i="3"/>
  <c r="AO1147" i="3"/>
  <c r="E1147" i="3"/>
  <c r="AQ1146" i="3"/>
  <c r="AO1146" i="3"/>
  <c r="AQ1145" i="3"/>
  <c r="AO1145" i="3"/>
  <c r="AQ1144" i="3"/>
  <c r="AO1144" i="3"/>
  <c r="AQ1143" i="3"/>
  <c r="AO1143" i="3"/>
  <c r="AQ1142" i="3"/>
  <c r="AO1142" i="3"/>
  <c r="AQ1141" i="3"/>
  <c r="AO1141" i="3"/>
  <c r="AQ1140" i="3"/>
  <c r="AO1140" i="3"/>
  <c r="AQ1139" i="3"/>
  <c r="AO1139" i="3"/>
  <c r="C1139" i="3"/>
  <c r="I1139" i="3" s="1"/>
  <c r="AQ1138" i="3"/>
  <c r="AO1138" i="3"/>
  <c r="C1138" i="3"/>
  <c r="I1138" i="3" s="1"/>
  <c r="AQ1137" i="3"/>
  <c r="AO1137" i="3"/>
  <c r="C1137" i="3"/>
  <c r="I1137" i="3" s="1"/>
  <c r="AQ1136" i="3"/>
  <c r="AO1136" i="3"/>
  <c r="C1136" i="3"/>
  <c r="I1136" i="3" s="1"/>
  <c r="AQ1135" i="3"/>
  <c r="AO1135" i="3"/>
  <c r="C1135" i="3"/>
  <c r="I1135" i="3" s="1"/>
  <c r="AQ1134" i="3"/>
  <c r="AO1134" i="3"/>
  <c r="C1134" i="3"/>
  <c r="I1134" i="3" s="1"/>
  <c r="AQ1133" i="3"/>
  <c r="AO1133" i="3"/>
  <c r="C1133" i="3"/>
  <c r="I1133" i="3" s="1"/>
  <c r="AQ1132" i="3"/>
  <c r="AO1132" i="3"/>
  <c r="AQ1131" i="3"/>
  <c r="AO1131" i="3"/>
  <c r="I1131" i="3"/>
  <c r="C1131" i="3"/>
  <c r="AQ1130" i="3"/>
  <c r="AO1130" i="3"/>
  <c r="I1130" i="3"/>
  <c r="C1130" i="3"/>
  <c r="AQ1129" i="3"/>
  <c r="AO1129" i="3"/>
  <c r="C1129" i="3" s="1"/>
  <c r="I1129" i="3" s="1"/>
  <c r="H1129" i="3"/>
  <c r="AQ1128" i="3"/>
  <c r="AO1128" i="3"/>
  <c r="H1128" i="3"/>
  <c r="C1128" i="3"/>
  <c r="I1128" i="3" s="1"/>
  <c r="AQ1127" i="3"/>
  <c r="AO1127" i="3"/>
  <c r="C1127" i="3" s="1"/>
  <c r="I1127" i="3" s="1"/>
  <c r="H1127" i="3"/>
  <c r="AQ1126" i="3"/>
  <c r="AO1126" i="3"/>
  <c r="I1126" i="3"/>
  <c r="H1126" i="3"/>
  <c r="F1148" i="3" s="1"/>
  <c r="C1126" i="3"/>
  <c r="AQ1125" i="3"/>
  <c r="AO1125" i="3"/>
  <c r="C1125" i="3"/>
  <c r="I1125" i="3" s="1"/>
  <c r="AQ1124" i="3"/>
  <c r="AO1124" i="3"/>
  <c r="AQ1123" i="3"/>
  <c r="AO1123" i="3"/>
  <c r="AQ1122" i="3"/>
  <c r="AO1122" i="3"/>
  <c r="AQ1121" i="3"/>
  <c r="AO1121" i="3"/>
  <c r="AQ1120" i="3"/>
  <c r="AO1120" i="3"/>
  <c r="AQ1119" i="3"/>
  <c r="AO1119" i="3"/>
  <c r="E1119" i="3"/>
  <c r="AQ1118" i="3"/>
  <c r="AO1118" i="3"/>
  <c r="AQ1117" i="3"/>
  <c r="AO1117" i="3"/>
  <c r="AQ1116" i="3"/>
  <c r="AO1116" i="3"/>
  <c r="AQ1115" i="3"/>
  <c r="AO1115" i="3"/>
  <c r="AQ1114" i="3"/>
  <c r="AO1114" i="3"/>
  <c r="AQ1113" i="3"/>
  <c r="AO1113" i="3"/>
  <c r="AQ1112" i="3"/>
  <c r="AO1112" i="3"/>
  <c r="AQ1111" i="3"/>
  <c r="AO1111" i="3"/>
  <c r="I1111" i="3"/>
  <c r="C1111" i="3"/>
  <c r="AQ1110" i="3"/>
  <c r="AO1110" i="3"/>
  <c r="I1110" i="3"/>
  <c r="C1110" i="3"/>
  <c r="AQ1109" i="3"/>
  <c r="AO1109" i="3"/>
  <c r="C1109" i="3"/>
  <c r="I1109" i="3" s="1"/>
  <c r="AQ1108" i="3"/>
  <c r="AO1108" i="3"/>
  <c r="I1108" i="3"/>
  <c r="C1108" i="3"/>
  <c r="AQ1107" i="3"/>
  <c r="AO1107" i="3"/>
  <c r="I1107" i="3"/>
  <c r="C1107" i="3"/>
  <c r="AQ1106" i="3"/>
  <c r="AO1106" i="3"/>
  <c r="C1106" i="3"/>
  <c r="I1106" i="3" s="1"/>
  <c r="AQ1105" i="3"/>
  <c r="AO1105" i="3"/>
  <c r="I1105" i="3"/>
  <c r="C1105" i="3"/>
  <c r="AQ1104" i="3"/>
  <c r="AO1104" i="3"/>
  <c r="AQ1103" i="3"/>
  <c r="AO1103" i="3"/>
  <c r="C1103" i="3"/>
  <c r="I1103" i="3" s="1"/>
  <c r="AQ1102" i="3"/>
  <c r="AO1102" i="3"/>
  <c r="C1102" i="3"/>
  <c r="I1102" i="3" s="1"/>
  <c r="AQ1101" i="3"/>
  <c r="AO1101" i="3"/>
  <c r="H1101" i="3"/>
  <c r="F1120" i="3" s="1"/>
  <c r="C1101" i="3"/>
  <c r="I1101" i="3" s="1"/>
  <c r="AQ1100" i="3"/>
  <c r="AO1100" i="3"/>
  <c r="C1100" i="3" s="1"/>
  <c r="I1100" i="3" s="1"/>
  <c r="H1100" i="3"/>
  <c r="AQ1099" i="3"/>
  <c r="AO1099" i="3"/>
  <c r="H1099" i="3"/>
  <c r="C1099" i="3"/>
  <c r="I1099" i="3" s="1"/>
  <c r="AQ1098" i="3"/>
  <c r="AO1098" i="3"/>
  <c r="C1098" i="3" s="1"/>
  <c r="I1098" i="3" s="1"/>
  <c r="H1098" i="3"/>
  <c r="AQ1097" i="3"/>
  <c r="AO1097" i="3"/>
  <c r="C1097" i="3"/>
  <c r="I1097" i="3" s="1"/>
  <c r="AQ1096" i="3"/>
  <c r="AO1096" i="3"/>
  <c r="AQ1095" i="3"/>
  <c r="AO1095" i="3"/>
  <c r="AQ1094" i="3"/>
  <c r="AO1094" i="3"/>
  <c r="AQ1093" i="3"/>
  <c r="AO1093" i="3"/>
  <c r="AQ1092" i="3"/>
  <c r="AO1092" i="3"/>
  <c r="AQ1091" i="3"/>
  <c r="AO1091" i="3"/>
  <c r="E1091" i="3"/>
  <c r="AQ1090" i="3"/>
  <c r="AO1090" i="3"/>
  <c r="AQ1089" i="3"/>
  <c r="AO1089" i="3"/>
  <c r="AQ1088" i="3"/>
  <c r="AO1088" i="3"/>
  <c r="AQ1087" i="3"/>
  <c r="AO1087" i="3"/>
  <c r="AQ1086" i="3"/>
  <c r="AO1086" i="3"/>
  <c r="AQ1085" i="3"/>
  <c r="AO1085" i="3"/>
  <c r="AQ1084" i="3"/>
  <c r="AO1084" i="3"/>
  <c r="AQ1083" i="3"/>
  <c r="AO1083" i="3"/>
  <c r="C1083" i="3"/>
  <c r="I1083" i="3" s="1"/>
  <c r="AQ1082" i="3"/>
  <c r="AO1082" i="3"/>
  <c r="I1082" i="3"/>
  <c r="C1082" i="3"/>
  <c r="AQ1081" i="3"/>
  <c r="AO1081" i="3"/>
  <c r="I1081" i="3"/>
  <c r="C1081" i="3"/>
  <c r="AQ1080" i="3"/>
  <c r="AO1080" i="3"/>
  <c r="C1080" i="3"/>
  <c r="I1080" i="3" s="1"/>
  <c r="AQ1079" i="3"/>
  <c r="AO1079" i="3"/>
  <c r="I1079" i="3"/>
  <c r="C1079" i="3"/>
  <c r="AQ1078" i="3"/>
  <c r="AO1078" i="3"/>
  <c r="C1078" i="3"/>
  <c r="I1078" i="3" s="1"/>
  <c r="AQ1077" i="3"/>
  <c r="AO1077" i="3"/>
  <c r="C1077" i="3"/>
  <c r="I1077" i="3" s="1"/>
  <c r="AQ1076" i="3"/>
  <c r="AO1076" i="3"/>
  <c r="AQ1075" i="3"/>
  <c r="AO1075" i="3"/>
  <c r="C1075" i="3"/>
  <c r="I1075" i="3" s="1"/>
  <c r="AQ1074" i="3"/>
  <c r="AO1074" i="3"/>
  <c r="C1074" i="3"/>
  <c r="I1074" i="3" s="1"/>
  <c r="AQ1073" i="3"/>
  <c r="AO1073" i="3"/>
  <c r="H1073" i="3"/>
  <c r="C1073" i="3"/>
  <c r="I1073" i="3" s="1"/>
  <c r="AQ1072" i="3"/>
  <c r="AO1072" i="3"/>
  <c r="I1072" i="3"/>
  <c r="H1072" i="3"/>
  <c r="E1092" i="3" s="1"/>
  <c r="C1072" i="3"/>
  <c r="AQ1071" i="3"/>
  <c r="AO1071" i="3"/>
  <c r="H1071" i="3"/>
  <c r="C1071" i="3"/>
  <c r="I1071" i="3" s="1"/>
  <c r="AQ1070" i="3"/>
  <c r="AO1070" i="3"/>
  <c r="H1070" i="3"/>
  <c r="F1092" i="3" s="1"/>
  <c r="C1070" i="3"/>
  <c r="I1070" i="3" s="1"/>
  <c r="AQ1069" i="3"/>
  <c r="AO1069" i="3"/>
  <c r="C1069" i="3" s="1"/>
  <c r="I1069" i="3" s="1"/>
  <c r="AQ1068" i="3"/>
  <c r="AO1068" i="3"/>
  <c r="AQ1067" i="3"/>
  <c r="AO1067" i="3"/>
  <c r="AQ1066" i="3"/>
  <c r="AO1066" i="3"/>
  <c r="AQ1065" i="3"/>
  <c r="AO1065" i="3"/>
  <c r="AQ1064" i="3"/>
  <c r="AO1064" i="3"/>
  <c r="AQ1063" i="3"/>
  <c r="AO1063" i="3"/>
  <c r="E1063" i="3"/>
  <c r="AQ1062" i="3"/>
  <c r="AO1062" i="3"/>
  <c r="AQ1061" i="3"/>
  <c r="AO1061" i="3"/>
  <c r="AQ1060" i="3"/>
  <c r="AO1060" i="3"/>
  <c r="AQ1059" i="3"/>
  <c r="AO1059" i="3"/>
  <c r="AQ1058" i="3"/>
  <c r="AO1058" i="3"/>
  <c r="AQ1057" i="3"/>
  <c r="AO1057" i="3"/>
  <c r="AQ1056" i="3"/>
  <c r="AO1056" i="3"/>
  <c r="AQ1055" i="3"/>
  <c r="AO1055" i="3"/>
  <c r="I1055" i="3"/>
  <c r="C1055" i="3"/>
  <c r="AQ1054" i="3"/>
  <c r="AO1054" i="3"/>
  <c r="C1054" i="3"/>
  <c r="I1054" i="3" s="1"/>
  <c r="AQ1053" i="3"/>
  <c r="AO1053" i="3"/>
  <c r="C1053" i="3"/>
  <c r="I1053" i="3" s="1"/>
  <c r="AQ1052" i="3"/>
  <c r="AO1052" i="3"/>
  <c r="I1052" i="3"/>
  <c r="C1052" i="3"/>
  <c r="AQ1051" i="3"/>
  <c r="AO1051" i="3"/>
  <c r="C1051" i="3"/>
  <c r="I1051" i="3" s="1"/>
  <c r="AQ1050" i="3"/>
  <c r="AO1050" i="3"/>
  <c r="C1050" i="3"/>
  <c r="I1050" i="3" s="1"/>
  <c r="AQ1049" i="3"/>
  <c r="AO1049" i="3"/>
  <c r="C1049" i="3"/>
  <c r="I1049" i="3" s="1"/>
  <c r="AQ1048" i="3"/>
  <c r="AO1048" i="3"/>
  <c r="AQ1047" i="3"/>
  <c r="AO1047" i="3"/>
  <c r="C1047" i="3"/>
  <c r="I1047" i="3" s="1"/>
  <c r="AQ1046" i="3"/>
  <c r="AO1046" i="3"/>
  <c r="C1046" i="3"/>
  <c r="I1046" i="3" s="1"/>
  <c r="AQ1045" i="3"/>
  <c r="AO1045" i="3"/>
  <c r="C1045" i="3" s="1"/>
  <c r="I1045" i="3" s="1"/>
  <c r="H1045" i="3"/>
  <c r="AQ1044" i="3"/>
  <c r="AO1044" i="3"/>
  <c r="I1044" i="3"/>
  <c r="H1044" i="3"/>
  <c r="C1044" i="3"/>
  <c r="AQ1043" i="3"/>
  <c r="AO1043" i="3"/>
  <c r="I1043" i="3"/>
  <c r="H1043" i="3"/>
  <c r="C1043" i="3"/>
  <c r="AQ1042" i="3"/>
  <c r="AO1042" i="3"/>
  <c r="H1042" i="3"/>
  <c r="C1042" i="3"/>
  <c r="I1042" i="3" s="1"/>
  <c r="AQ1041" i="3"/>
  <c r="AO1041" i="3"/>
  <c r="C1041" i="3" s="1"/>
  <c r="I1041" i="3" s="1"/>
  <c r="AQ1040" i="3"/>
  <c r="AO1040" i="3"/>
  <c r="AQ1039" i="3"/>
  <c r="AO1039" i="3"/>
  <c r="AQ1038" i="3"/>
  <c r="AO1038" i="3"/>
  <c r="AQ1037" i="3"/>
  <c r="AO1037" i="3"/>
  <c r="AQ1036" i="3"/>
  <c r="AO1036" i="3"/>
  <c r="AQ1035" i="3"/>
  <c r="AO1035" i="3"/>
  <c r="E1035" i="3"/>
  <c r="AQ1034" i="3"/>
  <c r="AO1034" i="3"/>
  <c r="AQ1033" i="3"/>
  <c r="AO1033" i="3"/>
  <c r="AQ1032" i="3"/>
  <c r="AO1032" i="3"/>
  <c r="AQ1031" i="3"/>
  <c r="AO1031" i="3"/>
  <c r="AQ1030" i="3"/>
  <c r="AO1030" i="3"/>
  <c r="AQ1029" i="3"/>
  <c r="AO1029" i="3"/>
  <c r="AQ1028" i="3"/>
  <c r="AO1028" i="3"/>
  <c r="AQ1027" i="3"/>
  <c r="AO1027" i="3"/>
  <c r="I1027" i="3"/>
  <c r="C1027" i="3"/>
  <c r="AQ1026" i="3"/>
  <c r="AO1026" i="3"/>
  <c r="C1026" i="3"/>
  <c r="I1026" i="3" s="1"/>
  <c r="AQ1025" i="3"/>
  <c r="AO1025" i="3"/>
  <c r="C1025" i="3"/>
  <c r="I1025" i="3" s="1"/>
  <c r="AQ1024" i="3"/>
  <c r="AO1024" i="3"/>
  <c r="I1024" i="3"/>
  <c r="C1024" i="3"/>
  <c r="AQ1023" i="3"/>
  <c r="AO1023" i="3"/>
  <c r="C1023" i="3"/>
  <c r="I1023" i="3" s="1"/>
  <c r="AQ1022" i="3"/>
  <c r="AO1022" i="3"/>
  <c r="C1022" i="3"/>
  <c r="I1022" i="3" s="1"/>
  <c r="AQ1021" i="3"/>
  <c r="AO1021" i="3"/>
  <c r="I1021" i="3"/>
  <c r="C1021" i="3"/>
  <c r="AQ1020" i="3"/>
  <c r="AO1020" i="3"/>
  <c r="AQ1019" i="3"/>
  <c r="AO1019" i="3"/>
  <c r="C1019" i="3"/>
  <c r="I1019" i="3" s="1"/>
  <c r="AQ1018" i="3"/>
  <c r="AO1018" i="3"/>
  <c r="C1018" i="3"/>
  <c r="I1018" i="3" s="1"/>
  <c r="AQ1017" i="3"/>
  <c r="AO1017" i="3"/>
  <c r="C1017" i="3" s="1"/>
  <c r="I1017" i="3"/>
  <c r="H1017" i="3"/>
  <c r="AQ1016" i="3"/>
  <c r="AO1016" i="3"/>
  <c r="C1016" i="3" s="1"/>
  <c r="I1016" i="3" s="1"/>
  <c r="H1016" i="3"/>
  <c r="AQ1015" i="3"/>
  <c r="AO1015" i="3"/>
  <c r="I1015" i="3"/>
  <c r="H1015" i="3"/>
  <c r="C1015" i="3"/>
  <c r="AQ1014" i="3"/>
  <c r="AO1014" i="3"/>
  <c r="I1014" i="3"/>
  <c r="H1014" i="3"/>
  <c r="C1014" i="3"/>
  <c r="AQ1013" i="3"/>
  <c r="AO1013" i="3"/>
  <c r="C1013" i="3"/>
  <c r="I1013" i="3" s="1"/>
  <c r="AQ1012" i="3"/>
  <c r="AO1012" i="3"/>
  <c r="AQ1011" i="3"/>
  <c r="AO1011" i="3"/>
  <c r="AQ1010" i="3"/>
  <c r="AO1010" i="3"/>
  <c r="AQ1009" i="3"/>
  <c r="AO1009" i="3"/>
  <c r="AQ1008" i="3"/>
  <c r="AO1008" i="3"/>
  <c r="AQ1007" i="3"/>
  <c r="AO1007" i="3"/>
  <c r="E1007" i="3"/>
  <c r="AQ1006" i="3"/>
  <c r="AO1006" i="3"/>
  <c r="AQ1005" i="3"/>
  <c r="AO1005" i="3"/>
  <c r="AQ1004" i="3"/>
  <c r="AO1004" i="3"/>
  <c r="AQ1003" i="3"/>
  <c r="AO1003" i="3"/>
  <c r="AQ1002" i="3"/>
  <c r="AO1002" i="3"/>
  <c r="AQ1001" i="3"/>
  <c r="AO1001" i="3"/>
  <c r="AQ1000" i="3"/>
  <c r="AO1000" i="3"/>
  <c r="AQ999" i="3"/>
  <c r="AO999" i="3"/>
  <c r="I999" i="3"/>
  <c r="C999" i="3"/>
  <c r="AQ998" i="3"/>
  <c r="AO998" i="3"/>
  <c r="C998" i="3"/>
  <c r="I998" i="3" s="1"/>
  <c r="AQ997" i="3"/>
  <c r="AO997" i="3"/>
  <c r="C997" i="3"/>
  <c r="I997" i="3" s="1"/>
  <c r="AQ996" i="3"/>
  <c r="AO996" i="3"/>
  <c r="I996" i="3"/>
  <c r="C996" i="3"/>
  <c r="AQ995" i="3"/>
  <c r="AO995" i="3"/>
  <c r="C995" i="3"/>
  <c r="I995" i="3" s="1"/>
  <c r="AQ994" i="3"/>
  <c r="AO994" i="3"/>
  <c r="C994" i="3"/>
  <c r="I994" i="3" s="1"/>
  <c r="AQ993" i="3"/>
  <c r="AO993" i="3"/>
  <c r="I993" i="3"/>
  <c r="C993" i="3"/>
  <c r="AQ992" i="3"/>
  <c r="AO992" i="3"/>
  <c r="AQ991" i="3"/>
  <c r="AO991" i="3"/>
  <c r="C991" i="3"/>
  <c r="I991" i="3" s="1"/>
  <c r="AQ990" i="3"/>
  <c r="AO990" i="3"/>
  <c r="C990" i="3"/>
  <c r="I990" i="3" s="1"/>
  <c r="AQ989" i="3"/>
  <c r="AO989" i="3"/>
  <c r="C989" i="3" s="1"/>
  <c r="I989" i="3" s="1"/>
  <c r="H989" i="3"/>
  <c r="AQ988" i="3"/>
  <c r="AO988" i="3"/>
  <c r="C988" i="3" s="1"/>
  <c r="I988" i="3"/>
  <c r="H988" i="3"/>
  <c r="AQ987" i="3"/>
  <c r="AO987" i="3"/>
  <c r="C987" i="3" s="1"/>
  <c r="I987" i="3" s="1"/>
  <c r="H987" i="3"/>
  <c r="AQ986" i="3"/>
  <c r="AO986" i="3"/>
  <c r="I986" i="3"/>
  <c r="H986" i="3"/>
  <c r="F1008" i="3" s="1"/>
  <c r="C986" i="3"/>
  <c r="AQ985" i="3"/>
  <c r="AO985" i="3"/>
  <c r="I985" i="3"/>
  <c r="C985" i="3"/>
  <c r="AQ984" i="3"/>
  <c r="AO984" i="3"/>
  <c r="AQ983" i="3"/>
  <c r="AO983" i="3"/>
  <c r="AQ982" i="3"/>
  <c r="AO982" i="3"/>
  <c r="AQ981" i="3"/>
  <c r="AO981" i="3"/>
  <c r="AQ980" i="3"/>
  <c r="AO980" i="3"/>
  <c r="F980" i="3"/>
  <c r="E980" i="3"/>
  <c r="AQ979" i="3"/>
  <c r="AO979" i="3"/>
  <c r="E979" i="3"/>
  <c r="AQ978" i="3"/>
  <c r="AO978" i="3"/>
  <c r="AQ977" i="3"/>
  <c r="AO977" i="3"/>
  <c r="AQ976" i="3"/>
  <c r="AO976" i="3"/>
  <c r="AQ975" i="3"/>
  <c r="AO975" i="3"/>
  <c r="AQ974" i="3"/>
  <c r="AO974" i="3"/>
  <c r="AQ973" i="3"/>
  <c r="AO973" i="3"/>
  <c r="AQ972" i="3"/>
  <c r="AO972" i="3"/>
  <c r="AQ971" i="3"/>
  <c r="AO971" i="3"/>
  <c r="I971" i="3"/>
  <c r="C971" i="3"/>
  <c r="AQ970" i="3"/>
  <c r="AO970" i="3"/>
  <c r="I970" i="3"/>
  <c r="C970" i="3"/>
  <c r="AQ969" i="3"/>
  <c r="AO969" i="3"/>
  <c r="C969" i="3"/>
  <c r="I969" i="3" s="1"/>
  <c r="AQ968" i="3"/>
  <c r="AO968" i="3"/>
  <c r="I968" i="3"/>
  <c r="C968" i="3"/>
  <c r="AQ967" i="3"/>
  <c r="AO967" i="3"/>
  <c r="I967" i="3"/>
  <c r="C967" i="3"/>
  <c r="AQ966" i="3"/>
  <c r="AO966" i="3"/>
  <c r="C966" i="3"/>
  <c r="I966" i="3" s="1"/>
  <c r="AQ965" i="3"/>
  <c r="AO965" i="3"/>
  <c r="I965" i="3"/>
  <c r="C965" i="3"/>
  <c r="AQ964" i="3"/>
  <c r="AO964" i="3"/>
  <c r="AQ963" i="3"/>
  <c r="AO963" i="3"/>
  <c r="C963" i="3"/>
  <c r="I963" i="3" s="1"/>
  <c r="AQ962" i="3"/>
  <c r="AO962" i="3"/>
  <c r="I962" i="3"/>
  <c r="C962" i="3"/>
  <c r="AQ961" i="3"/>
  <c r="AO961" i="3"/>
  <c r="H961" i="3"/>
  <c r="C961" i="3"/>
  <c r="I961" i="3" s="1"/>
  <c r="AQ960" i="3"/>
  <c r="AO960" i="3"/>
  <c r="C960" i="3" s="1"/>
  <c r="I960" i="3" s="1"/>
  <c r="H960" i="3"/>
  <c r="AQ959" i="3"/>
  <c r="AO959" i="3"/>
  <c r="C959" i="3" s="1"/>
  <c r="I959" i="3" s="1"/>
  <c r="H959" i="3"/>
  <c r="AQ958" i="3"/>
  <c r="AO958" i="3"/>
  <c r="C958" i="3" s="1"/>
  <c r="I958" i="3"/>
  <c r="H958" i="3"/>
  <c r="AT957" i="3"/>
  <c r="AS957" i="3"/>
  <c r="AQ957" i="3"/>
  <c r="AO957" i="3"/>
  <c r="C957" i="3" s="1"/>
  <c r="I957" i="3" s="1"/>
  <c r="AQ956" i="3"/>
  <c r="AO956" i="3"/>
  <c r="AQ955" i="3"/>
  <c r="AO955" i="3"/>
  <c r="AQ954" i="3"/>
  <c r="AO954" i="3"/>
  <c r="AQ953" i="3"/>
  <c r="AO953" i="3"/>
  <c r="AQ952" i="3"/>
  <c r="AO952" i="3"/>
  <c r="AQ951" i="3"/>
  <c r="AO951" i="3"/>
  <c r="E951" i="3"/>
  <c r="AQ950" i="3"/>
  <c r="AO950" i="3"/>
  <c r="AQ949" i="3"/>
  <c r="AO949" i="3"/>
  <c r="AQ948" i="3"/>
  <c r="AO948" i="3"/>
  <c r="AQ947" i="3"/>
  <c r="AO947" i="3"/>
  <c r="AQ946" i="3"/>
  <c r="AO946" i="3"/>
  <c r="AQ945" i="3"/>
  <c r="AO945" i="3"/>
  <c r="AQ944" i="3"/>
  <c r="AO944" i="3"/>
  <c r="AQ943" i="3"/>
  <c r="AO943" i="3"/>
  <c r="C943" i="3"/>
  <c r="I943" i="3" s="1"/>
  <c r="AQ942" i="3"/>
  <c r="AO942" i="3"/>
  <c r="C942" i="3"/>
  <c r="I942" i="3" s="1"/>
  <c r="AQ941" i="3"/>
  <c r="AO941" i="3"/>
  <c r="I941" i="3"/>
  <c r="C941" i="3"/>
  <c r="AQ940" i="3"/>
  <c r="AO940" i="3"/>
  <c r="C940" i="3"/>
  <c r="I940" i="3" s="1"/>
  <c r="AQ939" i="3"/>
  <c r="AO939" i="3"/>
  <c r="C939" i="3"/>
  <c r="I939" i="3" s="1"/>
  <c r="AQ938" i="3"/>
  <c r="AO938" i="3"/>
  <c r="I938" i="3"/>
  <c r="C938" i="3"/>
  <c r="AQ937" i="3"/>
  <c r="AO937" i="3"/>
  <c r="C937" i="3"/>
  <c r="I937" i="3" s="1"/>
  <c r="AQ936" i="3"/>
  <c r="AO936" i="3"/>
  <c r="AQ935" i="3"/>
  <c r="AO935" i="3"/>
  <c r="C935" i="3"/>
  <c r="I935" i="3" s="1"/>
  <c r="AQ934" i="3"/>
  <c r="AO934" i="3"/>
  <c r="I934" i="3"/>
  <c r="C934" i="3"/>
  <c r="AQ933" i="3"/>
  <c r="AO933" i="3"/>
  <c r="C933" i="3" s="1"/>
  <c r="I933" i="3" s="1"/>
  <c r="H933" i="3"/>
  <c r="AQ932" i="3"/>
  <c r="AO932" i="3"/>
  <c r="C932" i="3" s="1"/>
  <c r="I932" i="3" s="1"/>
  <c r="H932" i="3"/>
  <c r="AQ931" i="3"/>
  <c r="AO931" i="3"/>
  <c r="H931" i="3"/>
  <c r="F952" i="3" s="1"/>
  <c r="C931" i="3"/>
  <c r="I931" i="3" s="1"/>
  <c r="AQ930" i="3"/>
  <c r="AO930" i="3"/>
  <c r="H930" i="3"/>
  <c r="C930" i="3"/>
  <c r="I930" i="3" s="1"/>
  <c r="AQ929" i="3"/>
  <c r="AO929" i="3"/>
  <c r="C929" i="3" s="1"/>
  <c r="I929" i="3" s="1"/>
  <c r="AQ928" i="3"/>
  <c r="AO928" i="3"/>
  <c r="AQ927" i="3"/>
  <c r="AO927" i="3"/>
  <c r="AQ926" i="3"/>
  <c r="AO926" i="3"/>
  <c r="AQ925" i="3"/>
  <c r="AO925" i="3"/>
  <c r="AQ924" i="3"/>
  <c r="AO924" i="3"/>
  <c r="AQ923" i="3"/>
  <c r="AO923" i="3"/>
  <c r="E923" i="3"/>
  <c r="AQ922" i="3"/>
  <c r="AO922" i="3"/>
  <c r="AQ921" i="3"/>
  <c r="AO921" i="3"/>
  <c r="AQ920" i="3"/>
  <c r="AO920" i="3"/>
  <c r="AQ919" i="3"/>
  <c r="AO919" i="3"/>
  <c r="AQ918" i="3"/>
  <c r="AO918" i="3"/>
  <c r="AQ917" i="3"/>
  <c r="AO917" i="3"/>
  <c r="AQ916" i="3"/>
  <c r="AO916" i="3"/>
  <c r="AQ915" i="3"/>
  <c r="AO915" i="3"/>
  <c r="I915" i="3"/>
  <c r="C915" i="3"/>
  <c r="AQ914" i="3"/>
  <c r="AO914" i="3"/>
  <c r="I914" i="3"/>
  <c r="C914" i="3"/>
  <c r="AQ913" i="3"/>
  <c r="AO913" i="3"/>
  <c r="I913" i="3"/>
  <c r="C913" i="3"/>
  <c r="AQ912" i="3"/>
  <c r="AO912" i="3"/>
  <c r="I912" i="3"/>
  <c r="C912" i="3"/>
  <c r="AQ911" i="3"/>
  <c r="AO911" i="3"/>
  <c r="I911" i="3"/>
  <c r="C911" i="3"/>
  <c r="AQ910" i="3"/>
  <c r="AO910" i="3"/>
  <c r="I910" i="3"/>
  <c r="C910" i="3"/>
  <c r="AQ909" i="3"/>
  <c r="AO909" i="3"/>
  <c r="I909" i="3"/>
  <c r="C909" i="3"/>
  <c r="AQ908" i="3"/>
  <c r="AO908" i="3"/>
  <c r="AQ907" i="3"/>
  <c r="AO907" i="3"/>
  <c r="I907" i="3"/>
  <c r="C907" i="3"/>
  <c r="AQ906" i="3"/>
  <c r="AO906" i="3"/>
  <c r="C906" i="3"/>
  <c r="I906" i="3" s="1"/>
  <c r="AQ905" i="3"/>
  <c r="AO905" i="3"/>
  <c r="C905" i="3" s="1"/>
  <c r="I905" i="3" s="1"/>
  <c r="H905" i="3"/>
  <c r="AQ904" i="3"/>
  <c r="AO904" i="3"/>
  <c r="C904" i="3" s="1"/>
  <c r="I904" i="3" s="1"/>
  <c r="H904" i="3"/>
  <c r="AQ903" i="3"/>
  <c r="AO903" i="3"/>
  <c r="C903" i="3" s="1"/>
  <c r="I903" i="3" s="1"/>
  <c r="H903" i="3"/>
  <c r="AQ902" i="3"/>
  <c r="AO902" i="3"/>
  <c r="H902" i="3"/>
  <c r="C902" i="3"/>
  <c r="I902" i="3" s="1"/>
  <c r="AQ901" i="3"/>
  <c r="AO901" i="3"/>
  <c r="C901" i="3"/>
  <c r="I901" i="3" s="1"/>
  <c r="AQ900" i="3"/>
  <c r="AO900" i="3"/>
  <c r="AQ899" i="3"/>
  <c r="AO899" i="3"/>
  <c r="AQ898" i="3"/>
  <c r="AO898" i="3"/>
  <c r="AQ897" i="3"/>
  <c r="AO897" i="3"/>
  <c r="AQ896" i="3"/>
  <c r="AO896" i="3"/>
  <c r="AQ895" i="3"/>
  <c r="AO895" i="3"/>
  <c r="E895" i="3"/>
  <c r="AQ894" i="3"/>
  <c r="AO894" i="3"/>
  <c r="AQ893" i="3"/>
  <c r="AO893" i="3"/>
  <c r="AQ892" i="3"/>
  <c r="AO892" i="3"/>
  <c r="AQ891" i="3"/>
  <c r="AO891" i="3"/>
  <c r="AQ890" i="3"/>
  <c r="AO890" i="3"/>
  <c r="AQ889" i="3"/>
  <c r="AO889" i="3"/>
  <c r="AQ888" i="3"/>
  <c r="AO888" i="3"/>
  <c r="AQ887" i="3"/>
  <c r="AO887" i="3"/>
  <c r="C887" i="3"/>
  <c r="I887" i="3" s="1"/>
  <c r="AQ886" i="3"/>
  <c r="AO886" i="3"/>
  <c r="I886" i="3"/>
  <c r="C886" i="3"/>
  <c r="AQ885" i="3"/>
  <c r="AO885" i="3"/>
  <c r="C885" i="3"/>
  <c r="I885" i="3" s="1"/>
  <c r="AQ884" i="3"/>
  <c r="AO884" i="3"/>
  <c r="C884" i="3"/>
  <c r="I884" i="3" s="1"/>
  <c r="AQ883" i="3"/>
  <c r="AO883" i="3"/>
  <c r="I883" i="3"/>
  <c r="C883" i="3"/>
  <c r="AQ882" i="3"/>
  <c r="AO882" i="3"/>
  <c r="C882" i="3"/>
  <c r="I882" i="3" s="1"/>
  <c r="AQ881" i="3"/>
  <c r="AO881" i="3"/>
  <c r="C881" i="3"/>
  <c r="I881" i="3" s="1"/>
  <c r="AQ880" i="3"/>
  <c r="AO880" i="3"/>
  <c r="AQ879" i="3"/>
  <c r="AO879" i="3"/>
  <c r="I879" i="3"/>
  <c r="C879" i="3"/>
  <c r="AQ878" i="3"/>
  <c r="AO878" i="3"/>
  <c r="C878" i="3"/>
  <c r="I878" i="3" s="1"/>
  <c r="AQ877" i="3"/>
  <c r="AO877" i="3"/>
  <c r="C877" i="3" s="1"/>
  <c r="I877" i="3" s="1"/>
  <c r="H877" i="3"/>
  <c r="AQ876" i="3"/>
  <c r="AO876" i="3"/>
  <c r="C876" i="3" s="1"/>
  <c r="I876" i="3" s="1"/>
  <c r="H876" i="3"/>
  <c r="AQ875" i="3"/>
  <c r="AO875" i="3"/>
  <c r="C875" i="3" s="1"/>
  <c r="I875" i="3" s="1"/>
  <c r="H875" i="3"/>
  <c r="AQ874" i="3"/>
  <c r="AO874" i="3"/>
  <c r="C874" i="3" s="1"/>
  <c r="I874" i="3" s="1"/>
  <c r="H874" i="3"/>
  <c r="AQ873" i="3"/>
  <c r="AO873" i="3"/>
  <c r="C873" i="3"/>
  <c r="I873" i="3" s="1"/>
  <c r="AQ872" i="3"/>
  <c r="AO872" i="3"/>
  <c r="AQ871" i="3"/>
  <c r="AO871" i="3"/>
  <c r="AQ870" i="3"/>
  <c r="AO870" i="3"/>
  <c r="AQ869" i="3"/>
  <c r="AO869" i="3"/>
  <c r="AQ868" i="3"/>
  <c r="AO868" i="3"/>
  <c r="AQ867" i="3"/>
  <c r="AO867" i="3"/>
  <c r="E867" i="3"/>
  <c r="AQ866" i="3"/>
  <c r="AO866" i="3"/>
  <c r="AQ865" i="3"/>
  <c r="AO865" i="3"/>
  <c r="AQ864" i="3"/>
  <c r="AO864" i="3"/>
  <c r="AQ863" i="3"/>
  <c r="AO863" i="3"/>
  <c r="AQ862" i="3"/>
  <c r="AO862" i="3"/>
  <c r="AQ861" i="3"/>
  <c r="AO861" i="3"/>
  <c r="AQ860" i="3"/>
  <c r="AO860" i="3"/>
  <c r="AQ859" i="3"/>
  <c r="AO859" i="3"/>
  <c r="I859" i="3"/>
  <c r="C859" i="3"/>
  <c r="AQ858" i="3"/>
  <c r="AO858" i="3"/>
  <c r="I858" i="3"/>
  <c r="C858" i="3"/>
  <c r="AQ857" i="3"/>
  <c r="AO857" i="3"/>
  <c r="C857" i="3"/>
  <c r="I857" i="3" s="1"/>
  <c r="AQ856" i="3"/>
  <c r="C856" i="3" s="1"/>
  <c r="I856" i="3" s="1"/>
  <c r="AO856" i="3"/>
  <c r="H856" i="3"/>
  <c r="AQ855" i="3"/>
  <c r="C855" i="3" s="1"/>
  <c r="I855" i="3" s="1"/>
  <c r="AO855" i="3"/>
  <c r="H855" i="3"/>
  <c r="AQ854" i="3"/>
  <c r="AO854" i="3"/>
  <c r="I854" i="3"/>
  <c r="H854" i="3"/>
  <c r="C854" i="3"/>
  <c r="AQ853" i="3"/>
  <c r="C853" i="3" s="1"/>
  <c r="I853" i="3" s="1"/>
  <c r="AO853" i="3"/>
  <c r="H853" i="3"/>
  <c r="E868" i="3" s="1"/>
  <c r="AQ852" i="3"/>
  <c r="AO852" i="3"/>
  <c r="AQ851" i="3"/>
  <c r="AO851" i="3"/>
  <c r="I851" i="3"/>
  <c r="C851" i="3"/>
  <c r="AQ850" i="3"/>
  <c r="AO850" i="3"/>
  <c r="C850" i="3"/>
  <c r="I850" i="3" s="1"/>
  <c r="AQ849" i="3"/>
  <c r="AO849" i="3"/>
  <c r="I849" i="3"/>
  <c r="C849" i="3"/>
  <c r="AQ848" i="3"/>
  <c r="AO848" i="3"/>
  <c r="C848" i="3"/>
  <c r="I848" i="3" s="1"/>
  <c r="AQ847" i="3"/>
  <c r="AO847" i="3"/>
  <c r="C847" i="3"/>
  <c r="I847" i="3" s="1"/>
  <c r="AQ846" i="3"/>
  <c r="AO846" i="3"/>
  <c r="I846" i="3"/>
  <c r="C846" i="3"/>
  <c r="AQ845" i="3"/>
  <c r="AO845" i="3"/>
  <c r="I845" i="3"/>
  <c r="C845" i="3"/>
  <c r="AQ844" i="3"/>
  <c r="AO844" i="3"/>
  <c r="AQ843" i="3"/>
  <c r="AO843" i="3"/>
  <c r="AQ842" i="3"/>
  <c r="AO842" i="3"/>
  <c r="AQ841" i="3"/>
  <c r="AO841" i="3"/>
  <c r="AQ840" i="3"/>
  <c r="AO840" i="3"/>
  <c r="AQ839" i="3"/>
  <c r="AO839" i="3"/>
  <c r="E839" i="3"/>
  <c r="AQ838" i="3"/>
  <c r="AO838" i="3"/>
  <c r="AQ837" i="3"/>
  <c r="AO837" i="3"/>
  <c r="AQ836" i="3"/>
  <c r="AO836" i="3"/>
  <c r="AQ835" i="3"/>
  <c r="AO835" i="3"/>
  <c r="AQ834" i="3"/>
  <c r="AO834" i="3"/>
  <c r="AQ833" i="3"/>
  <c r="AO833" i="3"/>
  <c r="AQ832" i="3"/>
  <c r="AO832" i="3"/>
  <c r="AQ831" i="3"/>
  <c r="AO831" i="3"/>
  <c r="C831" i="3"/>
  <c r="I831" i="3" s="1"/>
  <c r="AQ830" i="3"/>
  <c r="AO830" i="3"/>
  <c r="I830" i="3"/>
  <c r="C830" i="3"/>
  <c r="AQ829" i="3"/>
  <c r="AO829" i="3"/>
  <c r="AQ828" i="3"/>
  <c r="C828" i="3" s="1"/>
  <c r="I828" i="3" s="1"/>
  <c r="AO828" i="3"/>
  <c r="H828" i="3"/>
  <c r="AQ827" i="3"/>
  <c r="AO827" i="3"/>
  <c r="I827" i="3"/>
  <c r="H827" i="3"/>
  <c r="C827" i="3"/>
  <c r="AQ826" i="3"/>
  <c r="C826" i="3" s="1"/>
  <c r="I826" i="3" s="1"/>
  <c r="AO826" i="3"/>
  <c r="H826" i="3"/>
  <c r="AQ825" i="3"/>
  <c r="AO825" i="3"/>
  <c r="H825" i="3"/>
  <c r="F840" i="3" s="1"/>
  <c r="C825" i="3"/>
  <c r="I825" i="3" s="1"/>
  <c r="AQ824" i="3"/>
  <c r="AO824" i="3"/>
  <c r="AQ823" i="3"/>
  <c r="AO823" i="3"/>
  <c r="C823" i="3"/>
  <c r="I823" i="3" s="1"/>
  <c r="AQ822" i="3"/>
  <c r="AO822" i="3"/>
  <c r="C822" i="3"/>
  <c r="I822" i="3" s="1"/>
  <c r="AQ821" i="3"/>
  <c r="AO821" i="3"/>
  <c r="I821" i="3"/>
  <c r="C821" i="3"/>
  <c r="AQ820" i="3"/>
  <c r="AO820" i="3"/>
  <c r="C820" i="3"/>
  <c r="I820" i="3" s="1"/>
  <c r="AQ819" i="3"/>
  <c r="AO819" i="3"/>
  <c r="C819" i="3"/>
  <c r="I819" i="3" s="1"/>
  <c r="AQ818" i="3"/>
  <c r="AO818" i="3"/>
  <c r="I818" i="3"/>
  <c r="C818" i="3"/>
  <c r="AQ817" i="3"/>
  <c r="AO817" i="3"/>
  <c r="C817" i="3"/>
  <c r="I817" i="3" s="1"/>
  <c r="AQ816" i="3"/>
  <c r="AO816" i="3"/>
  <c r="AQ815" i="3"/>
  <c r="AO815" i="3"/>
  <c r="AQ814" i="3"/>
  <c r="AO814" i="3"/>
  <c r="AQ813" i="3"/>
  <c r="AO813" i="3"/>
  <c r="AQ812" i="3"/>
  <c r="AO812" i="3"/>
  <c r="AQ811" i="3"/>
  <c r="AO811" i="3"/>
  <c r="E811" i="3"/>
  <c r="AQ810" i="3"/>
  <c r="AO810" i="3"/>
  <c r="AQ809" i="3"/>
  <c r="AO809" i="3"/>
  <c r="AQ808" i="3"/>
  <c r="AO808" i="3"/>
  <c r="AQ807" i="3"/>
  <c r="AO807" i="3"/>
  <c r="AQ806" i="3"/>
  <c r="AO806" i="3"/>
  <c r="AQ805" i="3"/>
  <c r="AO805" i="3"/>
  <c r="AQ804" i="3"/>
  <c r="AO804" i="3"/>
  <c r="AQ803" i="3"/>
  <c r="AO803" i="3"/>
  <c r="C803" i="3"/>
  <c r="I803" i="3" s="1"/>
  <c r="AQ802" i="3"/>
  <c r="AO802" i="3"/>
  <c r="I802" i="3"/>
  <c r="C802" i="3"/>
  <c r="AQ801" i="3"/>
  <c r="AO801" i="3"/>
  <c r="AQ800" i="3"/>
  <c r="C800" i="3" s="1"/>
  <c r="AO800" i="3"/>
  <c r="I800" i="3"/>
  <c r="H800" i="3"/>
  <c r="AQ799" i="3"/>
  <c r="C799" i="3" s="1"/>
  <c r="I799" i="3" s="1"/>
  <c r="AO799" i="3"/>
  <c r="H799" i="3"/>
  <c r="AQ798" i="3"/>
  <c r="AO798" i="3"/>
  <c r="H798" i="3"/>
  <c r="E812" i="3" s="1"/>
  <c r="C798" i="3"/>
  <c r="I798" i="3" s="1"/>
  <c r="AQ797" i="3"/>
  <c r="C797" i="3" s="1"/>
  <c r="I797" i="3" s="1"/>
  <c r="AO797" i="3"/>
  <c r="H797" i="3"/>
  <c r="AQ796" i="3"/>
  <c r="AO796" i="3"/>
  <c r="AQ795" i="3"/>
  <c r="AO795" i="3"/>
  <c r="C795" i="3"/>
  <c r="I795" i="3" s="1"/>
  <c r="AQ794" i="3"/>
  <c r="AO794" i="3"/>
  <c r="C794" i="3"/>
  <c r="I794" i="3" s="1"/>
  <c r="AQ793" i="3"/>
  <c r="AO793" i="3"/>
  <c r="I793" i="3"/>
  <c r="C793" i="3"/>
  <c r="AQ792" i="3"/>
  <c r="AO792" i="3"/>
  <c r="C792" i="3"/>
  <c r="I792" i="3" s="1"/>
  <c r="AQ791" i="3"/>
  <c r="AO791" i="3"/>
  <c r="C791" i="3"/>
  <c r="I791" i="3" s="1"/>
  <c r="AQ790" i="3"/>
  <c r="AO790" i="3"/>
  <c r="I790" i="3"/>
  <c r="C790" i="3"/>
  <c r="AQ789" i="3"/>
  <c r="AO789" i="3"/>
  <c r="C789" i="3"/>
  <c r="I789" i="3" s="1"/>
  <c r="AQ788" i="3"/>
  <c r="AO788" i="3"/>
  <c r="AQ787" i="3"/>
  <c r="AO787" i="3"/>
  <c r="AQ786" i="3"/>
  <c r="AO786" i="3"/>
  <c r="AQ785" i="3"/>
  <c r="AO785" i="3"/>
  <c r="AQ784" i="3"/>
  <c r="AO784" i="3"/>
  <c r="AQ783" i="3"/>
  <c r="AO783" i="3"/>
  <c r="E783" i="3"/>
  <c r="AQ782" i="3"/>
  <c r="AO782" i="3"/>
  <c r="AQ781" i="3"/>
  <c r="AO781" i="3"/>
  <c r="AQ780" i="3"/>
  <c r="AO780" i="3"/>
  <c r="AQ779" i="3"/>
  <c r="AO779" i="3"/>
  <c r="AQ778" i="3"/>
  <c r="AO778" i="3"/>
  <c r="AQ777" i="3"/>
  <c r="AO777" i="3"/>
  <c r="AQ776" i="3"/>
  <c r="AO776" i="3"/>
  <c r="AQ775" i="3"/>
  <c r="AO775" i="3"/>
  <c r="C775" i="3"/>
  <c r="I775" i="3" s="1"/>
  <c r="AQ774" i="3"/>
  <c r="AO774" i="3"/>
  <c r="I774" i="3"/>
  <c r="C774" i="3"/>
  <c r="AQ773" i="3"/>
  <c r="AO773" i="3"/>
  <c r="C773" i="3"/>
  <c r="I773" i="3" s="1"/>
  <c r="AQ772" i="3"/>
  <c r="AO772" i="3"/>
  <c r="H772" i="3"/>
  <c r="C772" i="3"/>
  <c r="I772" i="3" s="1"/>
  <c r="AQ771" i="3"/>
  <c r="C771" i="3" s="1"/>
  <c r="I771" i="3" s="1"/>
  <c r="AO771" i="3"/>
  <c r="H771" i="3"/>
  <c r="AQ770" i="3"/>
  <c r="C770" i="3" s="1"/>
  <c r="I770" i="3" s="1"/>
  <c r="AO770" i="3"/>
  <c r="H770" i="3"/>
  <c r="AQ769" i="3"/>
  <c r="C769" i="3" s="1"/>
  <c r="I769" i="3" s="1"/>
  <c r="AO769" i="3"/>
  <c r="H769" i="3"/>
  <c r="AQ768" i="3"/>
  <c r="AO768" i="3"/>
  <c r="AQ767" i="3"/>
  <c r="AO767" i="3"/>
  <c r="C767" i="3"/>
  <c r="I767" i="3" s="1"/>
  <c r="AQ766" i="3"/>
  <c r="AO766" i="3"/>
  <c r="C766" i="3"/>
  <c r="I766" i="3" s="1"/>
  <c r="AQ765" i="3"/>
  <c r="AO765" i="3"/>
  <c r="I765" i="3"/>
  <c r="C765" i="3"/>
  <c r="AQ764" i="3"/>
  <c r="AO764" i="3"/>
  <c r="C764" i="3"/>
  <c r="I764" i="3" s="1"/>
  <c r="AQ763" i="3"/>
  <c r="AO763" i="3"/>
  <c r="C763" i="3"/>
  <c r="I763" i="3" s="1"/>
  <c r="AQ762" i="3"/>
  <c r="AO762" i="3"/>
  <c r="I762" i="3"/>
  <c r="C762" i="3"/>
  <c r="AQ761" i="3"/>
  <c r="AO761" i="3"/>
  <c r="C761" i="3"/>
  <c r="I761" i="3" s="1"/>
  <c r="AQ760" i="3"/>
  <c r="AO760" i="3"/>
  <c r="AQ759" i="3"/>
  <c r="AO759" i="3"/>
  <c r="AQ758" i="3"/>
  <c r="AO758" i="3"/>
  <c r="AQ757" i="3"/>
  <c r="AO757" i="3"/>
  <c r="AQ756" i="3"/>
  <c r="AO756" i="3"/>
  <c r="AQ755" i="3"/>
  <c r="AO755" i="3"/>
  <c r="E755" i="3"/>
  <c r="AQ754" i="3"/>
  <c r="AO754" i="3"/>
  <c r="AQ753" i="3"/>
  <c r="AO753" i="3"/>
  <c r="AQ752" i="3"/>
  <c r="AO752" i="3"/>
  <c r="AQ751" i="3"/>
  <c r="AO751" i="3"/>
  <c r="AQ750" i="3"/>
  <c r="AO750" i="3"/>
  <c r="AQ749" i="3"/>
  <c r="AO749" i="3"/>
  <c r="AQ748" i="3"/>
  <c r="AO748" i="3"/>
  <c r="AQ747" i="3"/>
  <c r="AO747" i="3"/>
  <c r="C747" i="3"/>
  <c r="I747" i="3" s="1"/>
  <c r="AQ746" i="3"/>
  <c r="AO746" i="3"/>
  <c r="I746" i="3"/>
  <c r="C746" i="3"/>
  <c r="AQ745" i="3"/>
  <c r="AO745" i="3"/>
  <c r="AQ744" i="3"/>
  <c r="C744" i="3" s="1"/>
  <c r="I744" i="3" s="1"/>
  <c r="AO744" i="3"/>
  <c r="H744" i="3"/>
  <c r="AQ743" i="3"/>
  <c r="C743" i="3" s="1"/>
  <c r="I743" i="3" s="1"/>
  <c r="AO743" i="3"/>
  <c r="H743" i="3"/>
  <c r="AQ742" i="3"/>
  <c r="AO742" i="3"/>
  <c r="H742" i="3"/>
  <c r="E756" i="3" s="1"/>
  <c r="C742" i="3"/>
  <c r="I742" i="3" s="1"/>
  <c r="AQ741" i="3"/>
  <c r="C741" i="3" s="1"/>
  <c r="I741" i="3" s="1"/>
  <c r="AO741" i="3"/>
  <c r="H741" i="3"/>
  <c r="F756" i="3" s="1"/>
  <c r="AQ740" i="3"/>
  <c r="AO740" i="3"/>
  <c r="AQ739" i="3"/>
  <c r="AO739" i="3"/>
  <c r="C739" i="3"/>
  <c r="I739" i="3" s="1"/>
  <c r="AQ738" i="3"/>
  <c r="AO738" i="3"/>
  <c r="C738" i="3"/>
  <c r="I738" i="3" s="1"/>
  <c r="AQ737" i="3"/>
  <c r="AO737" i="3"/>
  <c r="I737" i="3"/>
  <c r="C737" i="3"/>
  <c r="AQ736" i="3"/>
  <c r="AO736" i="3"/>
  <c r="C736" i="3"/>
  <c r="I736" i="3" s="1"/>
  <c r="AQ735" i="3"/>
  <c r="AO735" i="3"/>
  <c r="C735" i="3"/>
  <c r="I735" i="3" s="1"/>
  <c r="AQ734" i="3"/>
  <c r="AO734" i="3"/>
  <c r="I734" i="3"/>
  <c r="C734" i="3"/>
  <c r="AQ733" i="3"/>
  <c r="AO733" i="3"/>
  <c r="C733" i="3"/>
  <c r="I733" i="3" s="1"/>
  <c r="AQ732" i="3"/>
  <c r="AO732" i="3"/>
  <c r="AQ731" i="3"/>
  <c r="AO731" i="3"/>
  <c r="AQ730" i="3"/>
  <c r="AO730" i="3"/>
  <c r="AQ729" i="3"/>
  <c r="AO729" i="3"/>
  <c r="AQ728" i="3"/>
  <c r="AO728" i="3"/>
  <c r="AQ727" i="3"/>
  <c r="AO727" i="3"/>
  <c r="E727" i="3"/>
  <c r="AQ726" i="3"/>
  <c r="AO726" i="3"/>
  <c r="AQ725" i="3"/>
  <c r="AO725" i="3"/>
  <c r="AQ724" i="3"/>
  <c r="AO724" i="3"/>
  <c r="AQ723" i="3"/>
  <c r="AO723" i="3"/>
  <c r="AQ722" i="3"/>
  <c r="AO722" i="3"/>
  <c r="AQ721" i="3"/>
  <c r="AO721" i="3"/>
  <c r="AQ720" i="3"/>
  <c r="AO720" i="3"/>
  <c r="AQ719" i="3"/>
  <c r="AO719" i="3"/>
  <c r="C719" i="3"/>
  <c r="I719" i="3" s="1"/>
  <c r="AQ718" i="3"/>
  <c r="AO718" i="3"/>
  <c r="I718" i="3"/>
  <c r="C718" i="3"/>
  <c r="AQ717" i="3"/>
  <c r="AO717" i="3"/>
  <c r="C717" i="3"/>
  <c r="I717" i="3" s="1"/>
  <c r="AQ716" i="3"/>
  <c r="AO716" i="3"/>
  <c r="H716" i="3"/>
  <c r="C716" i="3"/>
  <c r="I716" i="3" s="1"/>
  <c r="AQ715" i="3"/>
  <c r="C715" i="3" s="1"/>
  <c r="AO715" i="3"/>
  <c r="I715" i="3"/>
  <c r="H715" i="3"/>
  <c r="E728" i="3" s="1"/>
  <c r="AQ714" i="3"/>
  <c r="C714" i="3" s="1"/>
  <c r="I714" i="3" s="1"/>
  <c r="AO714" i="3"/>
  <c r="H714" i="3"/>
  <c r="AQ713" i="3"/>
  <c r="C713" i="3" s="1"/>
  <c r="I713" i="3" s="1"/>
  <c r="AO713" i="3"/>
  <c r="H713" i="3"/>
  <c r="AQ712" i="3"/>
  <c r="AO712" i="3"/>
  <c r="AQ711" i="3"/>
  <c r="AO711" i="3"/>
  <c r="C711" i="3"/>
  <c r="I711" i="3" s="1"/>
  <c r="AQ710" i="3"/>
  <c r="AO710" i="3"/>
  <c r="C710" i="3"/>
  <c r="I710" i="3" s="1"/>
  <c r="AQ709" i="3"/>
  <c r="AO709" i="3"/>
  <c r="I709" i="3"/>
  <c r="C709" i="3"/>
  <c r="AQ708" i="3"/>
  <c r="AO708" i="3"/>
  <c r="C708" i="3"/>
  <c r="I708" i="3" s="1"/>
  <c r="AQ707" i="3"/>
  <c r="AO707" i="3"/>
  <c r="C707" i="3"/>
  <c r="I707" i="3" s="1"/>
  <c r="AQ706" i="3"/>
  <c r="AO706" i="3"/>
  <c r="I706" i="3"/>
  <c r="C706" i="3"/>
  <c r="AQ705" i="3"/>
  <c r="AO705" i="3"/>
  <c r="C705" i="3"/>
  <c r="I705" i="3" s="1"/>
  <c r="AQ704" i="3"/>
  <c r="AO704" i="3"/>
  <c r="AQ703" i="3"/>
  <c r="AO703" i="3"/>
  <c r="AQ702" i="3"/>
  <c r="AO702" i="3"/>
  <c r="AQ701" i="3"/>
  <c r="AO701" i="3"/>
  <c r="AQ700" i="3"/>
  <c r="AO700" i="3"/>
  <c r="AQ699" i="3"/>
  <c r="AO699" i="3"/>
  <c r="E699" i="3"/>
  <c r="AQ698" i="3"/>
  <c r="AO698" i="3"/>
  <c r="AQ697" i="3"/>
  <c r="AO697" i="3"/>
  <c r="AQ696" i="3"/>
  <c r="AO696" i="3"/>
  <c r="AQ695" i="3"/>
  <c r="AO695" i="3"/>
  <c r="AQ694" i="3"/>
  <c r="AO694" i="3"/>
  <c r="AQ693" i="3"/>
  <c r="AO693" i="3"/>
  <c r="AQ692" i="3"/>
  <c r="AO692" i="3"/>
  <c r="AQ691" i="3"/>
  <c r="AO691" i="3"/>
  <c r="C691" i="3"/>
  <c r="I691" i="3" s="1"/>
  <c r="AQ690" i="3"/>
  <c r="AO690" i="3"/>
  <c r="I690" i="3"/>
  <c r="C690" i="3"/>
  <c r="AQ689" i="3"/>
  <c r="AO689" i="3"/>
  <c r="C689" i="3"/>
  <c r="I689" i="3" s="1"/>
  <c r="AQ688" i="3"/>
  <c r="C688" i="3" s="1"/>
  <c r="I688" i="3" s="1"/>
  <c r="AO688" i="3"/>
  <c r="H688" i="3"/>
  <c r="AQ687" i="3"/>
  <c r="AO687" i="3"/>
  <c r="H687" i="3"/>
  <c r="C687" i="3"/>
  <c r="I687" i="3" s="1"/>
  <c r="AQ686" i="3"/>
  <c r="C686" i="3" s="1"/>
  <c r="I686" i="3" s="1"/>
  <c r="AO686" i="3"/>
  <c r="H686" i="3"/>
  <c r="AQ685" i="3"/>
  <c r="C685" i="3" s="1"/>
  <c r="I685" i="3" s="1"/>
  <c r="AO685" i="3"/>
  <c r="H685" i="3"/>
  <c r="F700" i="3" s="1"/>
  <c r="AQ684" i="3"/>
  <c r="AO684" i="3"/>
  <c r="AQ683" i="3"/>
  <c r="AO683" i="3"/>
  <c r="I683" i="3"/>
  <c r="C683" i="3"/>
  <c r="AQ682" i="3"/>
  <c r="AO682" i="3"/>
  <c r="I682" i="3"/>
  <c r="C682" i="3"/>
  <c r="AQ681" i="3"/>
  <c r="AO681" i="3"/>
  <c r="I681" i="3"/>
  <c r="C681" i="3"/>
  <c r="AQ680" i="3"/>
  <c r="AO680" i="3"/>
  <c r="I680" i="3"/>
  <c r="C680" i="3"/>
  <c r="AQ679" i="3"/>
  <c r="AO679" i="3"/>
  <c r="I679" i="3"/>
  <c r="C679" i="3"/>
  <c r="AQ678" i="3"/>
  <c r="AO678" i="3"/>
  <c r="I678" i="3"/>
  <c r="C678" i="3"/>
  <c r="AQ677" i="3"/>
  <c r="AO677" i="3"/>
  <c r="I677" i="3"/>
  <c r="C677" i="3"/>
  <c r="AQ676" i="3"/>
  <c r="AO676" i="3"/>
  <c r="AQ675" i="3"/>
  <c r="AO675" i="3"/>
  <c r="AQ674" i="3"/>
  <c r="AO674" i="3"/>
  <c r="AQ673" i="3"/>
  <c r="AO673" i="3"/>
  <c r="AQ672" i="3"/>
  <c r="AO672" i="3"/>
  <c r="AQ671" i="3"/>
  <c r="AO671" i="3"/>
  <c r="E671" i="3"/>
  <c r="AQ670" i="3"/>
  <c r="AO670" i="3"/>
  <c r="AQ669" i="3"/>
  <c r="AO669" i="3"/>
  <c r="AQ668" i="3"/>
  <c r="AO668" i="3"/>
  <c r="AQ667" i="3"/>
  <c r="AO667" i="3"/>
  <c r="AQ666" i="3"/>
  <c r="AO666" i="3"/>
  <c r="AQ665" i="3"/>
  <c r="AO665" i="3"/>
  <c r="AQ664" i="3"/>
  <c r="AO664" i="3"/>
  <c r="AQ663" i="3"/>
  <c r="AO663" i="3"/>
  <c r="C663" i="3"/>
  <c r="I663" i="3" s="1"/>
  <c r="AQ662" i="3"/>
  <c r="AO662" i="3"/>
  <c r="C662" i="3"/>
  <c r="AQ661" i="3"/>
  <c r="AO661" i="3"/>
  <c r="C661" i="3"/>
  <c r="AQ660" i="3"/>
  <c r="C660" i="3" s="1"/>
  <c r="I660" i="3" s="1"/>
  <c r="AO660" i="3"/>
  <c r="H660" i="3"/>
  <c r="F672" i="3" s="1"/>
  <c r="AQ659" i="3"/>
  <c r="C659" i="3" s="1"/>
  <c r="I659" i="3" s="1"/>
  <c r="AO659" i="3"/>
  <c r="H659" i="3"/>
  <c r="AQ658" i="3"/>
  <c r="C658" i="3" s="1"/>
  <c r="I658" i="3" s="1"/>
  <c r="AO658" i="3"/>
  <c r="H658" i="3"/>
  <c r="E672" i="3" s="1"/>
  <c r="AQ657" i="3"/>
  <c r="AO657" i="3"/>
  <c r="H657" i="3"/>
  <c r="C657" i="3"/>
  <c r="I657" i="3" s="1"/>
  <c r="AQ656" i="3"/>
  <c r="AO656" i="3"/>
  <c r="AQ655" i="3"/>
  <c r="AO655" i="3"/>
  <c r="C655" i="3"/>
  <c r="I655" i="3" s="1"/>
  <c r="AQ654" i="3"/>
  <c r="AO654" i="3"/>
  <c r="C654" i="3"/>
  <c r="I654" i="3" s="1"/>
  <c r="AQ653" i="3"/>
  <c r="AO653" i="3"/>
  <c r="I653" i="3"/>
  <c r="C653" i="3"/>
  <c r="AQ652" i="3"/>
  <c r="AO652" i="3"/>
  <c r="C652" i="3"/>
  <c r="I652" i="3" s="1"/>
  <c r="AQ651" i="3"/>
  <c r="AO651" i="3"/>
  <c r="C651" i="3"/>
  <c r="I651" i="3" s="1"/>
  <c r="AQ650" i="3"/>
  <c r="AO650" i="3"/>
  <c r="I650" i="3"/>
  <c r="C650" i="3"/>
  <c r="AQ649" i="3"/>
  <c r="AO649" i="3"/>
  <c r="C649" i="3"/>
  <c r="I649" i="3" s="1"/>
  <c r="AQ648" i="3"/>
  <c r="AO648" i="3"/>
  <c r="AQ647" i="3"/>
  <c r="AO647" i="3"/>
  <c r="AQ646" i="3"/>
  <c r="AO646" i="3"/>
  <c r="AQ645" i="3"/>
  <c r="AO645" i="3"/>
  <c r="AQ644" i="3"/>
  <c r="AO644" i="3"/>
  <c r="E644" i="3"/>
  <c r="AQ643" i="3"/>
  <c r="AO643" i="3"/>
  <c r="E643" i="3"/>
  <c r="AQ642" i="3"/>
  <c r="AO642" i="3"/>
  <c r="AQ641" i="3"/>
  <c r="AO641" i="3"/>
  <c r="AQ640" i="3"/>
  <c r="AO640" i="3"/>
  <c r="AQ639" i="3"/>
  <c r="AO639" i="3"/>
  <c r="AQ638" i="3"/>
  <c r="AO638" i="3"/>
  <c r="AQ637" i="3"/>
  <c r="AO637" i="3"/>
  <c r="AQ636" i="3"/>
  <c r="AO636" i="3"/>
  <c r="AQ635" i="3"/>
  <c r="AO635" i="3"/>
  <c r="I635" i="3"/>
  <c r="C635" i="3"/>
  <c r="AQ634" i="3"/>
  <c r="AO634" i="3"/>
  <c r="C634" i="3"/>
  <c r="I634" i="3" s="1"/>
  <c r="AQ633" i="3"/>
  <c r="AO633" i="3"/>
  <c r="C633" i="3"/>
  <c r="I633" i="3" s="1"/>
  <c r="AQ632" i="3"/>
  <c r="C632" i="3" s="1"/>
  <c r="I632" i="3" s="1"/>
  <c r="AO632" i="3"/>
  <c r="H632" i="3"/>
  <c r="AQ631" i="3"/>
  <c r="C631" i="3" s="1"/>
  <c r="I631" i="3" s="1"/>
  <c r="AO631" i="3"/>
  <c r="H631" i="3"/>
  <c r="AQ630" i="3"/>
  <c r="AO630" i="3"/>
  <c r="I630" i="3"/>
  <c r="H630" i="3"/>
  <c r="C630" i="3"/>
  <c r="AQ629" i="3"/>
  <c r="AO629" i="3"/>
  <c r="H629" i="3"/>
  <c r="F644" i="3" s="1"/>
  <c r="C629" i="3"/>
  <c r="I629" i="3" s="1"/>
  <c r="AQ628" i="3"/>
  <c r="AO628" i="3"/>
  <c r="AQ627" i="3"/>
  <c r="AO627" i="3"/>
  <c r="I627" i="3"/>
  <c r="C627" i="3"/>
  <c r="AQ626" i="3"/>
  <c r="AO626" i="3"/>
  <c r="C626" i="3"/>
  <c r="I626" i="3" s="1"/>
  <c r="AQ625" i="3"/>
  <c r="AO625" i="3"/>
  <c r="I625" i="3"/>
  <c r="C625" i="3"/>
  <c r="AQ624" i="3"/>
  <c r="AO624" i="3"/>
  <c r="I624" i="3"/>
  <c r="C624" i="3"/>
  <c r="AQ623" i="3"/>
  <c r="AO623" i="3"/>
  <c r="C623" i="3"/>
  <c r="I623" i="3" s="1"/>
  <c r="AQ622" i="3"/>
  <c r="AO622" i="3"/>
  <c r="I622" i="3"/>
  <c r="C622" i="3"/>
  <c r="AQ621" i="3"/>
  <c r="AO621" i="3"/>
  <c r="I621" i="3"/>
  <c r="C621" i="3"/>
  <c r="AQ620" i="3"/>
  <c r="AO620" i="3"/>
  <c r="AQ619" i="3"/>
  <c r="AO619" i="3"/>
  <c r="AQ618" i="3"/>
  <c r="AO618" i="3"/>
  <c r="AQ617" i="3"/>
  <c r="AO617" i="3"/>
  <c r="AQ616" i="3"/>
  <c r="AO616" i="3"/>
  <c r="AQ615" i="3"/>
  <c r="AO615" i="3"/>
  <c r="E615" i="3"/>
  <c r="AQ614" i="3"/>
  <c r="AO614" i="3"/>
  <c r="AQ613" i="3"/>
  <c r="AO613" i="3"/>
  <c r="AQ612" i="3"/>
  <c r="AO612" i="3"/>
  <c r="AQ611" i="3"/>
  <c r="AO611" i="3"/>
  <c r="AQ610" i="3"/>
  <c r="AO610" i="3"/>
  <c r="AQ609" i="3"/>
  <c r="AO609" i="3"/>
  <c r="AQ608" i="3"/>
  <c r="AO608" i="3"/>
  <c r="AQ607" i="3"/>
  <c r="AO607" i="3"/>
  <c r="I607" i="3"/>
  <c r="C607" i="3"/>
  <c r="AQ606" i="3"/>
  <c r="AO606" i="3"/>
  <c r="I606" i="3"/>
  <c r="C606" i="3"/>
  <c r="AQ605" i="3"/>
  <c r="AO605" i="3"/>
  <c r="C605" i="3"/>
  <c r="I605" i="3" s="1"/>
  <c r="AQ604" i="3"/>
  <c r="C604" i="3" s="1"/>
  <c r="I604" i="3" s="1"/>
  <c r="AO604" i="3"/>
  <c r="H604" i="3"/>
  <c r="AQ603" i="3"/>
  <c r="C603" i="3" s="1"/>
  <c r="I603" i="3" s="1"/>
  <c r="AO603" i="3"/>
  <c r="H603" i="3"/>
  <c r="AQ602" i="3"/>
  <c r="C602" i="3" s="1"/>
  <c r="I602" i="3" s="1"/>
  <c r="AO602" i="3"/>
  <c r="H602" i="3"/>
  <c r="F616" i="3" s="1"/>
  <c r="AQ601" i="3"/>
  <c r="AO601" i="3"/>
  <c r="I601" i="3"/>
  <c r="H601" i="3"/>
  <c r="E616" i="3" s="1"/>
  <c r="C601" i="3"/>
  <c r="AQ600" i="3"/>
  <c r="AO600" i="3"/>
  <c r="AQ599" i="3"/>
  <c r="AO599" i="3"/>
  <c r="I599" i="3"/>
  <c r="C599" i="3"/>
  <c r="AQ598" i="3"/>
  <c r="AO598" i="3"/>
  <c r="I598" i="3"/>
  <c r="C598" i="3"/>
  <c r="AQ597" i="3"/>
  <c r="AO597" i="3"/>
  <c r="C597" i="3"/>
  <c r="I597" i="3" s="1"/>
  <c r="AQ596" i="3"/>
  <c r="AO596" i="3"/>
  <c r="I596" i="3"/>
  <c r="C596" i="3"/>
  <c r="AQ595" i="3"/>
  <c r="AO595" i="3"/>
  <c r="I595" i="3"/>
  <c r="C595" i="3"/>
  <c r="AQ594" i="3"/>
  <c r="AO594" i="3"/>
  <c r="C594" i="3"/>
  <c r="I594" i="3" s="1"/>
  <c r="AQ593" i="3"/>
  <c r="AO593" i="3"/>
  <c r="I593" i="3"/>
  <c r="C593" i="3"/>
  <c r="AQ592" i="3"/>
  <c r="AO592" i="3"/>
  <c r="AQ591" i="3"/>
  <c r="AO591" i="3"/>
  <c r="AQ590" i="3"/>
  <c r="AO590" i="3"/>
  <c r="AQ589" i="3"/>
  <c r="AO589" i="3"/>
  <c r="AQ588" i="3"/>
  <c r="AO588" i="3"/>
  <c r="F588" i="3"/>
  <c r="AQ587" i="3"/>
  <c r="AO587" i="3"/>
  <c r="E587" i="3"/>
  <c r="AQ586" i="3"/>
  <c r="AO586" i="3"/>
  <c r="AQ585" i="3"/>
  <c r="AO585" i="3"/>
  <c r="AQ584" i="3"/>
  <c r="AO584" i="3"/>
  <c r="AQ583" i="3"/>
  <c r="AO583" i="3"/>
  <c r="AQ582" i="3"/>
  <c r="AO582" i="3"/>
  <c r="AQ581" i="3"/>
  <c r="AO581" i="3"/>
  <c r="AQ580" i="3"/>
  <c r="AO580" i="3"/>
  <c r="AQ579" i="3"/>
  <c r="AO579" i="3"/>
  <c r="C579" i="3"/>
  <c r="I579" i="3" s="1"/>
  <c r="AQ578" i="3"/>
  <c r="AO578" i="3"/>
  <c r="I578" i="3"/>
  <c r="C578" i="3"/>
  <c r="AQ577" i="3"/>
  <c r="AO577" i="3"/>
  <c r="I577" i="3"/>
  <c r="C577" i="3"/>
  <c r="AQ576" i="3"/>
  <c r="AO576" i="3"/>
  <c r="H576" i="3"/>
  <c r="C576" i="3"/>
  <c r="I576" i="3" s="1"/>
  <c r="AQ575" i="3"/>
  <c r="C575" i="3" s="1"/>
  <c r="I575" i="3" s="1"/>
  <c r="AO575" i="3"/>
  <c r="H575" i="3"/>
  <c r="AQ574" i="3"/>
  <c r="C574" i="3" s="1"/>
  <c r="I574" i="3" s="1"/>
  <c r="AO574" i="3"/>
  <c r="H574" i="3"/>
  <c r="AQ573" i="3"/>
  <c r="C573" i="3" s="1"/>
  <c r="I573" i="3" s="1"/>
  <c r="AO573" i="3"/>
  <c r="H573" i="3"/>
  <c r="E588" i="3" s="1"/>
  <c r="AQ572" i="3"/>
  <c r="AO572" i="3"/>
  <c r="AQ571" i="3"/>
  <c r="AO571" i="3"/>
  <c r="I571" i="3"/>
  <c r="C571" i="3"/>
  <c r="AQ570" i="3"/>
  <c r="AO570" i="3"/>
  <c r="C570" i="3"/>
  <c r="I570" i="3" s="1"/>
  <c r="AQ569" i="3"/>
  <c r="AO569" i="3"/>
  <c r="C569" i="3"/>
  <c r="I569" i="3" s="1"/>
  <c r="AQ568" i="3"/>
  <c r="AO568" i="3"/>
  <c r="I568" i="3"/>
  <c r="C568" i="3"/>
  <c r="AQ567" i="3"/>
  <c r="AO567" i="3"/>
  <c r="C567" i="3"/>
  <c r="I567" i="3" s="1"/>
  <c r="AQ566" i="3"/>
  <c r="AO566" i="3"/>
  <c r="C566" i="3"/>
  <c r="I566" i="3" s="1"/>
  <c r="AQ565" i="3"/>
  <c r="AO565" i="3"/>
  <c r="I565" i="3"/>
  <c r="C565" i="3"/>
  <c r="AQ564" i="3"/>
  <c r="AO564" i="3"/>
  <c r="AQ563" i="3"/>
  <c r="AO563" i="3"/>
  <c r="AQ562" i="3"/>
  <c r="AO562" i="3"/>
  <c r="AQ561" i="3"/>
  <c r="AO561" i="3"/>
  <c r="AQ560" i="3"/>
  <c r="AO560" i="3"/>
  <c r="AQ559" i="3"/>
  <c r="AO559" i="3"/>
  <c r="E559" i="3"/>
  <c r="AQ558" i="3"/>
  <c r="AO558" i="3"/>
  <c r="AQ557" i="3"/>
  <c r="AO557" i="3"/>
  <c r="AQ556" i="3"/>
  <c r="AO556" i="3"/>
  <c r="AQ555" i="3"/>
  <c r="AO555" i="3"/>
  <c r="AQ554" i="3"/>
  <c r="AO554" i="3"/>
  <c r="AQ553" i="3"/>
  <c r="AO553" i="3"/>
  <c r="AQ552" i="3"/>
  <c r="AO552" i="3"/>
  <c r="AQ551" i="3"/>
  <c r="AO551" i="3"/>
  <c r="I551" i="3"/>
  <c r="C551" i="3"/>
  <c r="AQ550" i="3"/>
  <c r="AO550" i="3"/>
  <c r="C550" i="3"/>
  <c r="I550" i="3" s="1"/>
  <c r="AQ549" i="3"/>
  <c r="AO549" i="3"/>
  <c r="I549" i="3"/>
  <c r="C549" i="3"/>
  <c r="AQ548" i="3"/>
  <c r="C548" i="3" s="1"/>
  <c r="I548" i="3" s="1"/>
  <c r="AO548" i="3"/>
  <c r="H548" i="3"/>
  <c r="AQ547" i="3"/>
  <c r="AO547" i="3"/>
  <c r="H547" i="3"/>
  <c r="C547" i="3"/>
  <c r="I547" i="3" s="1"/>
  <c r="AQ546" i="3"/>
  <c r="C546" i="3" s="1"/>
  <c r="I546" i="3" s="1"/>
  <c r="AO546" i="3"/>
  <c r="H546" i="3"/>
  <c r="F560" i="3" s="1"/>
  <c r="AQ545" i="3"/>
  <c r="C545" i="3" s="1"/>
  <c r="I545" i="3" s="1"/>
  <c r="AO545" i="3"/>
  <c r="H545" i="3"/>
  <c r="E560" i="3" s="1"/>
  <c r="AQ544" i="3"/>
  <c r="AO544" i="3"/>
  <c r="AQ543" i="3"/>
  <c r="AO543" i="3"/>
  <c r="I543" i="3"/>
  <c r="C543" i="3"/>
  <c r="AQ542" i="3"/>
  <c r="AO542" i="3"/>
  <c r="I542" i="3"/>
  <c r="C542" i="3"/>
  <c r="AQ541" i="3"/>
  <c r="AO541" i="3"/>
  <c r="C541" i="3"/>
  <c r="I541" i="3" s="1"/>
  <c r="AQ540" i="3"/>
  <c r="AO540" i="3"/>
  <c r="I540" i="3"/>
  <c r="C540" i="3"/>
  <c r="AQ539" i="3"/>
  <c r="AO539" i="3"/>
  <c r="I539" i="3"/>
  <c r="C539" i="3"/>
  <c r="AQ538" i="3"/>
  <c r="AO538" i="3"/>
  <c r="C538" i="3"/>
  <c r="I538" i="3" s="1"/>
  <c r="AQ537" i="3"/>
  <c r="AO537" i="3"/>
  <c r="I537" i="3"/>
  <c r="C537" i="3"/>
  <c r="AQ536" i="3"/>
  <c r="AO536" i="3"/>
  <c r="AQ535" i="3"/>
  <c r="AO535" i="3"/>
  <c r="AQ534" i="3"/>
  <c r="AO534" i="3"/>
  <c r="AQ533" i="3"/>
  <c r="AO533" i="3"/>
  <c r="AQ532" i="3"/>
  <c r="AO532" i="3"/>
  <c r="AQ531" i="3"/>
  <c r="AO531" i="3"/>
  <c r="E531" i="3"/>
  <c r="AQ530" i="3"/>
  <c r="AO530" i="3"/>
  <c r="AQ529" i="3"/>
  <c r="AO529" i="3"/>
  <c r="AQ528" i="3"/>
  <c r="AO528" i="3"/>
  <c r="AQ527" i="3"/>
  <c r="AO527" i="3"/>
  <c r="AQ526" i="3"/>
  <c r="AO526" i="3"/>
  <c r="AQ525" i="3"/>
  <c r="AO525" i="3"/>
  <c r="AQ524" i="3"/>
  <c r="AO524" i="3"/>
  <c r="AQ523" i="3"/>
  <c r="AO523" i="3"/>
  <c r="C523" i="3"/>
  <c r="I523" i="3" s="1"/>
  <c r="AQ522" i="3"/>
  <c r="AO522" i="3"/>
  <c r="C522" i="3"/>
  <c r="I522" i="3" s="1"/>
  <c r="AQ521" i="3"/>
  <c r="AO521" i="3"/>
  <c r="I521" i="3"/>
  <c r="C521" i="3"/>
  <c r="AQ520" i="3"/>
  <c r="AO520" i="3"/>
  <c r="I520" i="3"/>
  <c r="H520" i="3"/>
  <c r="C520" i="3"/>
  <c r="AQ519" i="3"/>
  <c r="C519" i="3" s="1"/>
  <c r="I519" i="3" s="1"/>
  <c r="AO519" i="3"/>
  <c r="H519" i="3"/>
  <c r="AQ518" i="3"/>
  <c r="AO518" i="3"/>
  <c r="H518" i="3"/>
  <c r="F532" i="3" s="1"/>
  <c r="C518" i="3"/>
  <c r="I518" i="3" s="1"/>
  <c r="AQ517" i="3"/>
  <c r="C517" i="3" s="1"/>
  <c r="I517" i="3" s="1"/>
  <c r="AO517" i="3"/>
  <c r="H517" i="3"/>
  <c r="E532" i="3" s="1"/>
  <c r="AQ516" i="3"/>
  <c r="AO516" i="3"/>
  <c r="AQ515" i="3"/>
  <c r="AO515" i="3"/>
  <c r="C515" i="3"/>
  <c r="I515" i="3" s="1"/>
  <c r="AQ514" i="3"/>
  <c r="AO514" i="3"/>
  <c r="I514" i="3"/>
  <c r="C514" i="3"/>
  <c r="AQ513" i="3"/>
  <c r="AO513" i="3"/>
  <c r="I513" i="3"/>
  <c r="C513" i="3"/>
  <c r="AQ512" i="3"/>
  <c r="AO512" i="3"/>
  <c r="C512" i="3"/>
  <c r="I512" i="3" s="1"/>
  <c r="AQ511" i="3"/>
  <c r="AO511" i="3"/>
  <c r="I511" i="3"/>
  <c r="C511" i="3"/>
  <c r="AQ510" i="3"/>
  <c r="AO510" i="3"/>
  <c r="I510" i="3"/>
  <c r="C510" i="3"/>
  <c r="AQ509" i="3"/>
  <c r="AO509" i="3"/>
  <c r="C509" i="3"/>
  <c r="I509" i="3" s="1"/>
  <c r="AQ508" i="3"/>
  <c r="AO508" i="3"/>
  <c r="AQ507" i="3"/>
  <c r="AO507" i="3"/>
  <c r="AQ506" i="3"/>
  <c r="AO506" i="3"/>
  <c r="AQ505" i="3"/>
  <c r="AO505" i="3"/>
  <c r="AQ504" i="3"/>
  <c r="AO504" i="3"/>
  <c r="AQ503" i="3"/>
  <c r="AO503" i="3"/>
  <c r="E503" i="3"/>
  <c r="AQ502" i="3"/>
  <c r="AO502" i="3"/>
  <c r="AQ501" i="3"/>
  <c r="AO501" i="3"/>
  <c r="AQ500" i="3"/>
  <c r="AO500" i="3"/>
  <c r="AQ499" i="3"/>
  <c r="AO499" i="3"/>
  <c r="AQ498" i="3"/>
  <c r="AO498" i="3"/>
  <c r="AQ497" i="3"/>
  <c r="AO497" i="3"/>
  <c r="AQ496" i="3"/>
  <c r="AO496" i="3"/>
  <c r="AQ495" i="3"/>
  <c r="AO495" i="3"/>
  <c r="I495" i="3"/>
  <c r="C495" i="3"/>
  <c r="AQ494" i="3"/>
  <c r="AO494" i="3"/>
  <c r="C494" i="3"/>
  <c r="I494" i="3" s="1"/>
  <c r="AQ493" i="3"/>
  <c r="AO493" i="3"/>
  <c r="I493" i="3"/>
  <c r="C493" i="3"/>
  <c r="AQ492" i="3"/>
  <c r="C492" i="3" s="1"/>
  <c r="I492" i="3" s="1"/>
  <c r="AO492" i="3"/>
  <c r="H492" i="3"/>
  <c r="AQ491" i="3"/>
  <c r="AO491" i="3"/>
  <c r="I491" i="3"/>
  <c r="H491" i="3"/>
  <c r="C491" i="3"/>
  <c r="AQ490" i="3"/>
  <c r="C490" i="3" s="1"/>
  <c r="I490" i="3" s="1"/>
  <c r="AO490" i="3"/>
  <c r="H490" i="3"/>
  <c r="AQ489" i="3"/>
  <c r="AO489" i="3"/>
  <c r="H489" i="3"/>
  <c r="F504" i="3" s="1"/>
  <c r="C489" i="3"/>
  <c r="I489" i="3" s="1"/>
  <c r="AQ488" i="3"/>
  <c r="AO488" i="3"/>
  <c r="AQ487" i="3"/>
  <c r="AO487" i="3"/>
  <c r="I487" i="3"/>
  <c r="C487" i="3"/>
  <c r="AQ486" i="3"/>
  <c r="AO486" i="3"/>
  <c r="I486" i="3"/>
  <c r="C486" i="3"/>
  <c r="AQ485" i="3"/>
  <c r="AO485" i="3"/>
  <c r="I485" i="3"/>
  <c r="C485" i="3"/>
  <c r="AQ484" i="3"/>
  <c r="AO484" i="3"/>
  <c r="I484" i="3"/>
  <c r="C484" i="3"/>
  <c r="AQ483" i="3"/>
  <c r="AO483" i="3"/>
  <c r="C483" i="3"/>
  <c r="I483" i="3" s="1"/>
  <c r="AQ482" i="3"/>
  <c r="AO482" i="3"/>
  <c r="I482" i="3"/>
  <c r="C482" i="3"/>
  <c r="AQ481" i="3"/>
  <c r="AO481" i="3"/>
  <c r="I481" i="3"/>
  <c r="C481" i="3"/>
  <c r="AQ480" i="3"/>
  <c r="AO480" i="3"/>
  <c r="AQ479" i="3"/>
  <c r="AO479" i="3"/>
  <c r="AQ478" i="3"/>
  <c r="AO478" i="3"/>
  <c r="AQ477" i="3"/>
  <c r="AO477" i="3"/>
  <c r="AQ476" i="3"/>
  <c r="AO476" i="3"/>
  <c r="AQ475" i="3"/>
  <c r="AO475" i="3"/>
  <c r="E475" i="3"/>
  <c r="AQ474" i="3"/>
  <c r="AO474" i="3"/>
  <c r="AQ473" i="3"/>
  <c r="AO473" i="3"/>
  <c r="AQ472" i="3"/>
  <c r="AO472" i="3"/>
  <c r="AQ471" i="3"/>
  <c r="AO471" i="3"/>
  <c r="AQ470" i="3"/>
  <c r="AO470" i="3"/>
  <c r="AQ469" i="3"/>
  <c r="AO469" i="3"/>
  <c r="AQ468" i="3"/>
  <c r="AO468" i="3"/>
  <c r="AQ467" i="3"/>
  <c r="AO467" i="3"/>
  <c r="I467" i="3"/>
  <c r="C467" i="3"/>
  <c r="AQ466" i="3"/>
  <c r="AO466" i="3"/>
  <c r="I466" i="3"/>
  <c r="C466" i="3"/>
  <c r="AQ465" i="3"/>
  <c r="AO465" i="3"/>
  <c r="C465" i="3"/>
  <c r="I465" i="3" s="1"/>
  <c r="AQ464" i="3"/>
  <c r="C464" i="3" s="1"/>
  <c r="I464" i="3" s="1"/>
  <c r="AO464" i="3"/>
  <c r="H464" i="3"/>
  <c r="AQ463" i="3"/>
  <c r="C463" i="3" s="1"/>
  <c r="I463" i="3" s="1"/>
  <c r="AO463" i="3"/>
  <c r="H463" i="3"/>
  <c r="AQ462" i="3"/>
  <c r="AO462" i="3"/>
  <c r="I462" i="3"/>
  <c r="H462" i="3"/>
  <c r="F476" i="3" s="1"/>
  <c r="C462" i="3"/>
  <c r="AQ461" i="3"/>
  <c r="C461" i="3" s="1"/>
  <c r="I461" i="3" s="1"/>
  <c r="AO461" i="3"/>
  <c r="H461" i="3"/>
  <c r="E476" i="3" s="1"/>
  <c r="AQ460" i="3"/>
  <c r="AO460" i="3"/>
  <c r="AQ459" i="3"/>
  <c r="AO459" i="3"/>
  <c r="C459" i="3"/>
  <c r="I459" i="3" s="1"/>
  <c r="AQ458" i="3"/>
  <c r="AO458" i="3"/>
  <c r="C458" i="3"/>
  <c r="I458" i="3" s="1"/>
  <c r="AQ457" i="3"/>
  <c r="AO457" i="3"/>
  <c r="I457" i="3"/>
  <c r="C457" i="3"/>
  <c r="AQ456" i="3"/>
  <c r="AO456" i="3"/>
  <c r="C456" i="3"/>
  <c r="I456" i="3" s="1"/>
  <c r="AQ455" i="3"/>
  <c r="AO455" i="3"/>
  <c r="C455" i="3"/>
  <c r="I455" i="3" s="1"/>
  <c r="AQ454" i="3"/>
  <c r="AO454" i="3"/>
  <c r="I454" i="3"/>
  <c r="C454" i="3"/>
  <c r="AQ453" i="3"/>
  <c r="AO453" i="3"/>
  <c r="C453" i="3"/>
  <c r="I453" i="3" s="1"/>
  <c r="AQ452" i="3"/>
  <c r="AO452" i="3"/>
  <c r="AQ451" i="3"/>
  <c r="AO451" i="3"/>
  <c r="AQ450" i="3"/>
  <c r="AO450" i="3"/>
  <c r="AQ449" i="3"/>
  <c r="AO449" i="3"/>
  <c r="AQ448" i="3"/>
  <c r="AO448" i="3"/>
  <c r="E448" i="3"/>
  <c r="AQ447" i="3"/>
  <c r="AO447" i="3"/>
  <c r="E447" i="3"/>
  <c r="AQ446" i="3"/>
  <c r="AO446" i="3"/>
  <c r="AQ445" i="3"/>
  <c r="AO445" i="3"/>
  <c r="AQ444" i="3"/>
  <c r="AO444" i="3"/>
  <c r="AQ443" i="3"/>
  <c r="AO443" i="3"/>
  <c r="AQ442" i="3"/>
  <c r="AO442" i="3"/>
  <c r="AQ441" i="3"/>
  <c r="AO441" i="3"/>
  <c r="AQ440" i="3"/>
  <c r="AO440" i="3"/>
  <c r="AQ439" i="3"/>
  <c r="AO439" i="3"/>
  <c r="C439" i="3"/>
  <c r="I439" i="3" s="1"/>
  <c r="AQ438" i="3"/>
  <c r="AO438" i="3"/>
  <c r="I438" i="3"/>
  <c r="C438" i="3"/>
  <c r="AQ437" i="3"/>
  <c r="AO437" i="3"/>
  <c r="I437" i="3"/>
  <c r="C437" i="3"/>
  <c r="AQ436" i="3"/>
  <c r="AO436" i="3"/>
  <c r="C436" i="3"/>
  <c r="I436" i="3" s="1"/>
  <c r="AQ435" i="3"/>
  <c r="AO435" i="3"/>
  <c r="I435" i="3"/>
  <c r="C435" i="3"/>
  <c r="AQ434" i="3"/>
  <c r="AO434" i="3"/>
  <c r="I434" i="3"/>
  <c r="C434" i="3"/>
  <c r="AQ433" i="3"/>
  <c r="AO433" i="3"/>
  <c r="C433" i="3"/>
  <c r="I433" i="3" s="1"/>
  <c r="AQ432" i="3"/>
  <c r="AO432" i="3"/>
  <c r="AQ431" i="3"/>
  <c r="AO431" i="3"/>
  <c r="I431" i="3"/>
  <c r="C431" i="3"/>
  <c r="AQ430" i="3"/>
  <c r="AO430" i="3"/>
  <c r="I430" i="3"/>
  <c r="C430" i="3"/>
  <c r="AQ429" i="3"/>
  <c r="AO429" i="3"/>
  <c r="H429" i="3"/>
  <c r="F448" i="3" s="1"/>
  <c r="C429" i="3"/>
  <c r="I429" i="3" s="1"/>
  <c r="AQ428" i="3"/>
  <c r="AO428" i="3"/>
  <c r="C428" i="3" s="1"/>
  <c r="I428" i="3" s="1"/>
  <c r="H428" i="3"/>
  <c r="AQ427" i="3"/>
  <c r="AO427" i="3"/>
  <c r="H427" i="3"/>
  <c r="C427" i="3"/>
  <c r="I427" i="3" s="1"/>
  <c r="AQ426" i="3"/>
  <c r="AO426" i="3"/>
  <c r="C426" i="3" s="1"/>
  <c r="I426" i="3" s="1"/>
  <c r="H426" i="3"/>
  <c r="AQ425" i="3"/>
  <c r="AO425" i="3"/>
  <c r="C425" i="3" s="1"/>
  <c r="I425" i="3" s="1"/>
  <c r="AQ424" i="3"/>
  <c r="AO424" i="3"/>
  <c r="AQ423" i="3"/>
  <c r="AO423" i="3"/>
  <c r="AQ422" i="3"/>
  <c r="AO422" i="3"/>
  <c r="AQ421" i="3"/>
  <c r="AO421" i="3"/>
  <c r="AQ420" i="3"/>
  <c r="AO420" i="3"/>
  <c r="AQ419" i="3"/>
  <c r="AO419" i="3"/>
  <c r="E419" i="3"/>
  <c r="AQ418" i="3"/>
  <c r="AO418" i="3"/>
  <c r="AQ417" i="3"/>
  <c r="AO417" i="3"/>
  <c r="AQ416" i="3"/>
  <c r="AO416" i="3"/>
  <c r="AQ415" i="3"/>
  <c r="AO415" i="3"/>
  <c r="AQ414" i="3"/>
  <c r="AO414" i="3"/>
  <c r="AQ413" i="3"/>
  <c r="AO413" i="3"/>
  <c r="AQ412" i="3"/>
  <c r="AO412" i="3"/>
  <c r="AQ411" i="3"/>
  <c r="AO411" i="3"/>
  <c r="C411" i="3"/>
  <c r="I411" i="3" s="1"/>
  <c r="AQ410" i="3"/>
  <c r="AO410" i="3"/>
  <c r="I410" i="3"/>
  <c r="C410" i="3"/>
  <c r="AQ409" i="3"/>
  <c r="AO409" i="3"/>
  <c r="C409" i="3"/>
  <c r="I409" i="3" s="1"/>
  <c r="AQ408" i="3"/>
  <c r="C408" i="3" s="1"/>
  <c r="I408" i="3" s="1"/>
  <c r="AO408" i="3"/>
  <c r="H408" i="3"/>
  <c r="AQ407" i="3"/>
  <c r="AO407" i="3"/>
  <c r="H407" i="3"/>
  <c r="C407" i="3"/>
  <c r="I407" i="3" s="1"/>
  <c r="AQ406" i="3"/>
  <c r="C406" i="3" s="1"/>
  <c r="I406" i="3" s="1"/>
  <c r="AO406" i="3"/>
  <c r="H406" i="3"/>
  <c r="AQ405" i="3"/>
  <c r="C405" i="3" s="1"/>
  <c r="I405" i="3" s="1"/>
  <c r="AO405" i="3"/>
  <c r="H405" i="3"/>
  <c r="AQ404" i="3"/>
  <c r="AO404" i="3"/>
  <c r="AQ403" i="3"/>
  <c r="AO403" i="3"/>
  <c r="I403" i="3"/>
  <c r="C403" i="3"/>
  <c r="AQ402" i="3"/>
  <c r="AO402" i="3"/>
  <c r="AQ401" i="3"/>
  <c r="AO401" i="3"/>
  <c r="C401" i="3" s="1"/>
  <c r="I401" i="3" s="1"/>
  <c r="H401" i="3"/>
  <c r="AQ400" i="3"/>
  <c r="AO400" i="3"/>
  <c r="C400" i="3" s="1"/>
  <c r="I400" i="3" s="1"/>
  <c r="H400" i="3"/>
  <c r="AQ399" i="3"/>
  <c r="AO399" i="3"/>
  <c r="C399" i="3" s="1"/>
  <c r="I399" i="3" s="1"/>
  <c r="H399" i="3"/>
  <c r="AQ398" i="3"/>
  <c r="AO398" i="3"/>
  <c r="H398" i="3"/>
  <c r="F420" i="3" s="1"/>
  <c r="C398" i="3"/>
  <c r="I398" i="3" s="1"/>
  <c r="AQ397" i="3"/>
  <c r="AO397" i="3"/>
  <c r="C397" i="3"/>
  <c r="I397" i="3" s="1"/>
  <c r="AQ396" i="3"/>
  <c r="AO396" i="3"/>
  <c r="AQ395" i="3"/>
  <c r="AO395" i="3"/>
  <c r="AQ394" i="3"/>
  <c r="AO394" i="3"/>
  <c r="AQ393" i="3"/>
  <c r="AO393" i="3"/>
  <c r="AQ392" i="3"/>
  <c r="AO392" i="3"/>
  <c r="AQ391" i="3"/>
  <c r="AO391" i="3"/>
  <c r="E391" i="3"/>
  <c r="AQ390" i="3"/>
  <c r="AO390" i="3"/>
  <c r="AQ389" i="3"/>
  <c r="AO389" i="3"/>
  <c r="AQ388" i="3"/>
  <c r="AO388" i="3"/>
  <c r="AQ387" i="3"/>
  <c r="AO387" i="3"/>
  <c r="AQ386" i="3"/>
  <c r="AO386" i="3"/>
  <c r="AQ385" i="3"/>
  <c r="AO385" i="3"/>
  <c r="AQ384" i="3"/>
  <c r="AO384" i="3"/>
  <c r="AQ383" i="3"/>
  <c r="AO383" i="3"/>
  <c r="I383" i="3"/>
  <c r="C383" i="3"/>
  <c r="AQ382" i="3"/>
  <c r="AO382" i="3"/>
  <c r="I382" i="3"/>
  <c r="C382" i="3"/>
  <c r="AQ381" i="3"/>
  <c r="AO381" i="3"/>
  <c r="C381" i="3"/>
  <c r="I381" i="3" s="1"/>
  <c r="AQ380" i="3"/>
  <c r="C380" i="3" s="1"/>
  <c r="I380" i="3" s="1"/>
  <c r="AO380" i="3"/>
  <c r="H380" i="3"/>
  <c r="AQ379" i="3"/>
  <c r="AO379" i="3"/>
  <c r="I379" i="3"/>
  <c r="H379" i="3"/>
  <c r="C379" i="3"/>
  <c r="AQ378" i="3"/>
  <c r="AO378" i="3"/>
  <c r="H378" i="3"/>
  <c r="C378" i="3"/>
  <c r="I378" i="3" s="1"/>
  <c r="AQ377" i="3"/>
  <c r="C377" i="3" s="1"/>
  <c r="I377" i="3" s="1"/>
  <c r="AO377" i="3"/>
  <c r="H377" i="3"/>
  <c r="AQ376" i="3"/>
  <c r="AO376" i="3"/>
  <c r="AQ375" i="3"/>
  <c r="AO375" i="3"/>
  <c r="C375" i="3"/>
  <c r="I375" i="3" s="1"/>
  <c r="AQ374" i="3"/>
  <c r="AO374" i="3"/>
  <c r="AQ373" i="3"/>
  <c r="AO373" i="3"/>
  <c r="I373" i="3"/>
  <c r="H373" i="3"/>
  <c r="C373" i="3"/>
  <c r="AQ372" i="3"/>
  <c r="AO372" i="3"/>
  <c r="H372" i="3"/>
  <c r="E392" i="3" s="1"/>
  <c r="C372" i="3"/>
  <c r="I372" i="3" s="1"/>
  <c r="AQ371" i="3"/>
  <c r="AO371" i="3"/>
  <c r="C371" i="3" s="1"/>
  <c r="I371" i="3" s="1"/>
  <c r="H371" i="3"/>
  <c r="AQ370" i="3"/>
  <c r="AO370" i="3"/>
  <c r="C370" i="3" s="1"/>
  <c r="I370" i="3" s="1"/>
  <c r="H370" i="3"/>
  <c r="F392" i="3" s="1"/>
  <c r="AQ369" i="3"/>
  <c r="AO369" i="3"/>
  <c r="C369" i="3" s="1"/>
  <c r="I369" i="3" s="1"/>
  <c r="AQ368" i="3"/>
  <c r="AO368" i="3"/>
  <c r="AQ367" i="3"/>
  <c r="AO367" i="3"/>
  <c r="AQ366" i="3"/>
  <c r="AO366" i="3"/>
  <c r="AQ365" i="3"/>
  <c r="AO365" i="3"/>
  <c r="AQ364" i="3"/>
  <c r="AO364" i="3"/>
  <c r="AQ363" i="3"/>
  <c r="AO363" i="3"/>
  <c r="E363" i="3"/>
  <c r="AQ362" i="3"/>
  <c r="AO362" i="3"/>
  <c r="AQ361" i="3"/>
  <c r="AO361" i="3"/>
  <c r="AQ360" i="3"/>
  <c r="AO360" i="3"/>
  <c r="AQ359" i="3"/>
  <c r="AO359" i="3"/>
  <c r="AQ358" i="3"/>
  <c r="AO358" i="3"/>
  <c r="AQ357" i="3"/>
  <c r="AO357" i="3"/>
  <c r="AQ356" i="3"/>
  <c r="AO356" i="3"/>
  <c r="AQ355" i="3"/>
  <c r="AO355" i="3"/>
  <c r="C355" i="3"/>
  <c r="I355" i="3" s="1"/>
  <c r="AQ354" i="3"/>
  <c r="AO354" i="3"/>
  <c r="I354" i="3"/>
  <c r="C354" i="3"/>
  <c r="AQ353" i="3"/>
  <c r="AO353" i="3"/>
  <c r="C353" i="3"/>
  <c r="I353" i="3" s="1"/>
  <c r="AQ352" i="3"/>
  <c r="AO352" i="3"/>
  <c r="C352" i="3"/>
  <c r="I352" i="3" s="1"/>
  <c r="AQ351" i="3"/>
  <c r="AO351" i="3"/>
  <c r="I351" i="3"/>
  <c r="C351" i="3"/>
  <c r="AQ350" i="3"/>
  <c r="AO350" i="3"/>
  <c r="C350" i="3"/>
  <c r="I350" i="3" s="1"/>
  <c r="AQ349" i="3"/>
  <c r="AO349" i="3"/>
  <c r="C349" i="3"/>
  <c r="I349" i="3" s="1"/>
  <c r="AQ348" i="3"/>
  <c r="AO348" i="3"/>
  <c r="AQ347" i="3"/>
  <c r="AO347" i="3"/>
  <c r="C347" i="3"/>
  <c r="I347" i="3" s="1"/>
  <c r="AQ346" i="3"/>
  <c r="AO346" i="3"/>
  <c r="I346" i="3"/>
  <c r="C346" i="3"/>
  <c r="AQ345" i="3"/>
  <c r="AO345" i="3"/>
  <c r="I345" i="3"/>
  <c r="H345" i="3"/>
  <c r="E364" i="3" s="1"/>
  <c r="C345" i="3"/>
  <c r="AQ344" i="3"/>
  <c r="AO344" i="3"/>
  <c r="I344" i="3"/>
  <c r="H344" i="3"/>
  <c r="C344" i="3"/>
  <c r="AQ343" i="3"/>
  <c r="AO343" i="3"/>
  <c r="H343" i="3"/>
  <c r="C343" i="3"/>
  <c r="I343" i="3" s="1"/>
  <c r="AQ342" i="3"/>
  <c r="AO342" i="3"/>
  <c r="C342" i="3" s="1"/>
  <c r="I342" i="3" s="1"/>
  <c r="H342" i="3"/>
  <c r="AQ341" i="3"/>
  <c r="AO341" i="3"/>
  <c r="C341" i="3" s="1"/>
  <c r="I341" i="3" s="1"/>
  <c r="AQ340" i="3"/>
  <c r="AO340" i="3"/>
  <c r="AQ339" i="3"/>
  <c r="AO339" i="3"/>
  <c r="AQ338" i="3"/>
  <c r="AO338" i="3"/>
  <c r="AQ337" i="3"/>
  <c r="AO337" i="3"/>
  <c r="AQ336" i="3"/>
  <c r="AO336" i="3"/>
  <c r="AQ335" i="3"/>
  <c r="AO335" i="3"/>
  <c r="E335" i="3"/>
  <c r="AQ334" i="3"/>
  <c r="AO334" i="3"/>
  <c r="AQ333" i="3"/>
  <c r="AO333" i="3"/>
  <c r="AQ332" i="3"/>
  <c r="AO332" i="3"/>
  <c r="AQ331" i="3"/>
  <c r="AO331" i="3"/>
  <c r="AQ330" i="3"/>
  <c r="AO330" i="3"/>
  <c r="AQ329" i="3"/>
  <c r="AO329" i="3"/>
  <c r="AQ328" i="3"/>
  <c r="AO328" i="3"/>
  <c r="AQ327" i="3"/>
  <c r="AO327" i="3"/>
  <c r="I327" i="3"/>
  <c r="C327" i="3"/>
  <c r="AQ326" i="3"/>
  <c r="AO326" i="3"/>
  <c r="I326" i="3"/>
  <c r="C326" i="3"/>
  <c r="AQ325" i="3"/>
  <c r="AO325" i="3"/>
  <c r="I325" i="3"/>
  <c r="C325" i="3"/>
  <c r="AQ324" i="3"/>
  <c r="AO324" i="3"/>
  <c r="I324" i="3"/>
  <c r="C324" i="3"/>
  <c r="AQ323" i="3"/>
  <c r="AO323" i="3"/>
  <c r="I323" i="3"/>
  <c r="C323" i="3"/>
  <c r="AQ322" i="3"/>
  <c r="AO322" i="3"/>
  <c r="I322" i="3"/>
  <c r="C322" i="3"/>
  <c r="AQ321" i="3"/>
  <c r="AO321" i="3"/>
  <c r="I321" i="3"/>
  <c r="C321" i="3"/>
  <c r="AQ320" i="3"/>
  <c r="AO320" i="3"/>
  <c r="AQ319" i="3"/>
  <c r="AO319" i="3"/>
  <c r="C319" i="3"/>
  <c r="I319" i="3" s="1"/>
  <c r="AQ318" i="3"/>
  <c r="AO318" i="3"/>
  <c r="I318" i="3"/>
  <c r="C318" i="3"/>
  <c r="AQ317" i="3"/>
  <c r="AO317" i="3"/>
  <c r="C317" i="3" s="1"/>
  <c r="I317" i="3" s="1"/>
  <c r="H317" i="3"/>
  <c r="AQ316" i="3"/>
  <c r="AO316" i="3"/>
  <c r="I316" i="3"/>
  <c r="H316" i="3"/>
  <c r="C316" i="3"/>
  <c r="AQ315" i="3"/>
  <c r="AO315" i="3"/>
  <c r="I315" i="3"/>
  <c r="H315" i="3"/>
  <c r="C315" i="3"/>
  <c r="AQ314" i="3"/>
  <c r="AO314" i="3"/>
  <c r="H314" i="3"/>
  <c r="F336" i="3" s="1"/>
  <c r="C314" i="3"/>
  <c r="I314" i="3" s="1"/>
  <c r="AQ313" i="3"/>
  <c r="AO313" i="3"/>
  <c r="C313" i="3" s="1"/>
  <c r="I313" i="3" s="1"/>
  <c r="AQ312" i="3"/>
  <c r="AO312" i="3"/>
  <c r="AQ311" i="3"/>
  <c r="AO311" i="3"/>
  <c r="AQ310" i="3"/>
  <c r="AO310" i="3"/>
  <c r="AQ309" i="3"/>
  <c r="AO309" i="3"/>
  <c r="AQ308" i="3"/>
  <c r="AO308" i="3"/>
  <c r="AQ307" i="3"/>
  <c r="AO307" i="3"/>
  <c r="E307" i="3"/>
  <c r="AQ306" i="3"/>
  <c r="AO306" i="3"/>
  <c r="AQ305" i="3"/>
  <c r="AO305" i="3"/>
  <c r="AQ304" i="3"/>
  <c r="AO304" i="3"/>
  <c r="AQ303" i="3"/>
  <c r="AO303" i="3"/>
  <c r="AQ302" i="3"/>
  <c r="AO302" i="3"/>
  <c r="AQ301" i="3"/>
  <c r="AO301" i="3"/>
  <c r="AQ300" i="3"/>
  <c r="AO300" i="3"/>
  <c r="AQ299" i="3"/>
  <c r="AO299" i="3"/>
  <c r="C299" i="3"/>
  <c r="I299" i="3" s="1"/>
  <c r="AQ298" i="3"/>
  <c r="AO298" i="3"/>
  <c r="C298" i="3"/>
  <c r="I298" i="3" s="1"/>
  <c r="AQ297" i="3"/>
  <c r="AO297" i="3"/>
  <c r="C297" i="3"/>
  <c r="I297" i="3" s="1"/>
  <c r="AQ296" i="3"/>
  <c r="AO296" i="3"/>
  <c r="C296" i="3"/>
  <c r="I296" i="3" s="1"/>
  <c r="AQ295" i="3"/>
  <c r="AO295" i="3"/>
  <c r="C295" i="3"/>
  <c r="I295" i="3" s="1"/>
  <c r="AQ294" i="3"/>
  <c r="AO294" i="3"/>
  <c r="C294" i="3"/>
  <c r="I294" i="3" s="1"/>
  <c r="AQ293" i="3"/>
  <c r="AO293" i="3"/>
  <c r="C293" i="3"/>
  <c r="I293" i="3" s="1"/>
  <c r="AQ292" i="3"/>
  <c r="AO292" i="3"/>
  <c r="AQ291" i="3"/>
  <c r="AO291" i="3"/>
  <c r="C291" i="3"/>
  <c r="I291" i="3" s="1"/>
  <c r="AQ290" i="3"/>
  <c r="AO290" i="3"/>
  <c r="C290" i="3"/>
  <c r="I290" i="3" s="1"/>
  <c r="AQ289" i="3"/>
  <c r="AO289" i="3"/>
  <c r="C289" i="3" s="1"/>
  <c r="I289" i="3" s="1"/>
  <c r="H289" i="3"/>
  <c r="AQ288" i="3"/>
  <c r="AO288" i="3"/>
  <c r="C288" i="3" s="1"/>
  <c r="I288" i="3" s="1"/>
  <c r="H288" i="3"/>
  <c r="AQ287" i="3"/>
  <c r="AO287" i="3"/>
  <c r="I287" i="3"/>
  <c r="H287" i="3"/>
  <c r="C287" i="3"/>
  <c r="AQ286" i="3"/>
  <c r="AO286" i="3"/>
  <c r="I286" i="3"/>
  <c r="H286" i="3"/>
  <c r="F308" i="3" s="1"/>
  <c r="C286" i="3"/>
  <c r="AQ285" i="3"/>
  <c r="AO285" i="3"/>
  <c r="C285" i="3"/>
  <c r="I285" i="3" s="1"/>
  <c r="AQ284" i="3"/>
  <c r="AO284" i="3"/>
  <c r="AQ283" i="3"/>
  <c r="AO283" i="3"/>
  <c r="AQ282" i="3"/>
  <c r="AO282" i="3"/>
  <c r="AQ281" i="3"/>
  <c r="AO281" i="3"/>
  <c r="AQ280" i="3"/>
  <c r="AO280" i="3"/>
  <c r="AQ279" i="3"/>
  <c r="AO279" i="3"/>
  <c r="E279" i="3"/>
  <c r="AQ278" i="3"/>
  <c r="AO278" i="3"/>
  <c r="AQ277" i="3"/>
  <c r="AO277" i="3"/>
  <c r="AQ276" i="3"/>
  <c r="AO276" i="3"/>
  <c r="AQ275" i="3"/>
  <c r="AO275" i="3"/>
  <c r="AQ274" i="3"/>
  <c r="AO274" i="3"/>
  <c r="AQ273" i="3"/>
  <c r="AO273" i="3"/>
  <c r="AQ272" i="3"/>
  <c r="AO272" i="3"/>
  <c r="AQ271" i="3"/>
  <c r="AO271" i="3"/>
  <c r="I271" i="3"/>
  <c r="C271" i="3"/>
  <c r="AQ270" i="3"/>
  <c r="AO270" i="3"/>
  <c r="C270" i="3"/>
  <c r="I270" i="3" s="1"/>
  <c r="AQ269" i="3"/>
  <c r="AO269" i="3"/>
  <c r="I269" i="3"/>
  <c r="C269" i="3"/>
  <c r="AQ268" i="3"/>
  <c r="AO268" i="3"/>
  <c r="I268" i="3"/>
  <c r="C268" i="3"/>
  <c r="AQ267" i="3"/>
  <c r="AO267" i="3"/>
  <c r="C267" i="3"/>
  <c r="I267" i="3" s="1"/>
  <c r="AQ266" i="3"/>
  <c r="AO266" i="3"/>
  <c r="I266" i="3"/>
  <c r="C266" i="3"/>
  <c r="AQ265" i="3"/>
  <c r="AO265" i="3"/>
  <c r="I265" i="3"/>
  <c r="C265" i="3"/>
  <c r="AQ264" i="3"/>
  <c r="AO264" i="3"/>
  <c r="AQ263" i="3"/>
  <c r="AO263" i="3"/>
  <c r="I263" i="3"/>
  <c r="C263" i="3"/>
  <c r="AQ262" i="3"/>
  <c r="AO262" i="3"/>
  <c r="I262" i="3"/>
  <c r="C262" i="3"/>
  <c r="AQ261" i="3"/>
  <c r="AO261" i="3"/>
  <c r="H261" i="3"/>
  <c r="C261" i="3"/>
  <c r="I261" i="3" s="1"/>
  <c r="AQ260" i="3"/>
  <c r="AO260" i="3"/>
  <c r="C260" i="3" s="1"/>
  <c r="I260" i="3" s="1"/>
  <c r="H260" i="3"/>
  <c r="AQ259" i="3"/>
  <c r="AO259" i="3"/>
  <c r="C259" i="3" s="1"/>
  <c r="I259" i="3" s="1"/>
  <c r="H259" i="3"/>
  <c r="AQ258" i="3"/>
  <c r="AO258" i="3"/>
  <c r="I258" i="3"/>
  <c r="H258" i="3"/>
  <c r="F280" i="3" s="1"/>
  <c r="C258" i="3"/>
  <c r="AQ257" i="3"/>
  <c r="AO257" i="3"/>
  <c r="I257" i="3"/>
  <c r="C257" i="3"/>
  <c r="AQ256" i="3"/>
  <c r="AO256" i="3"/>
  <c r="AQ255" i="3"/>
  <c r="AO255" i="3"/>
  <c r="AQ254" i="3"/>
  <c r="AO254" i="3"/>
  <c r="AQ253" i="3"/>
  <c r="AO253" i="3"/>
  <c r="AQ252" i="3"/>
  <c r="AO252" i="3"/>
  <c r="AQ251" i="3"/>
  <c r="AO251" i="3"/>
  <c r="E251" i="3"/>
  <c r="AQ250" i="3"/>
  <c r="AO250" i="3"/>
  <c r="AQ249" i="3"/>
  <c r="AO249" i="3"/>
  <c r="AQ248" i="3"/>
  <c r="AO248" i="3"/>
  <c r="AQ247" i="3"/>
  <c r="AO247" i="3"/>
  <c r="AQ246" i="3"/>
  <c r="AO246" i="3"/>
  <c r="AQ245" i="3"/>
  <c r="AO245" i="3"/>
  <c r="AQ244" i="3"/>
  <c r="AO244" i="3"/>
  <c r="AQ243" i="3"/>
  <c r="AO243" i="3"/>
  <c r="I243" i="3"/>
  <c r="C243" i="3"/>
  <c r="AQ242" i="3"/>
  <c r="AO242" i="3"/>
  <c r="C242" i="3"/>
  <c r="I242" i="3" s="1"/>
  <c r="AQ241" i="3"/>
  <c r="AO241" i="3"/>
  <c r="C241" i="3"/>
  <c r="I241" i="3" s="1"/>
  <c r="AQ240" i="3"/>
  <c r="AO240" i="3"/>
  <c r="I240" i="3"/>
  <c r="C240" i="3"/>
  <c r="AQ239" i="3"/>
  <c r="AO239" i="3"/>
  <c r="C239" i="3"/>
  <c r="I239" i="3" s="1"/>
  <c r="AQ238" i="3"/>
  <c r="AO238" i="3"/>
  <c r="C238" i="3"/>
  <c r="I238" i="3" s="1"/>
  <c r="AQ237" i="3"/>
  <c r="AO237" i="3"/>
  <c r="I237" i="3"/>
  <c r="C237" i="3"/>
  <c r="AQ236" i="3"/>
  <c r="AO236" i="3"/>
  <c r="AQ235" i="3"/>
  <c r="AO235" i="3"/>
  <c r="C235" i="3"/>
  <c r="I235" i="3" s="1"/>
  <c r="AQ234" i="3"/>
  <c r="AO234" i="3"/>
  <c r="C234" i="3"/>
  <c r="I234" i="3" s="1"/>
  <c r="AQ233" i="3"/>
  <c r="AO233" i="3"/>
  <c r="C233" i="3" s="1"/>
  <c r="I233" i="3" s="1"/>
  <c r="H233" i="3"/>
  <c r="F252" i="3" s="1"/>
  <c r="AQ232" i="3"/>
  <c r="AO232" i="3"/>
  <c r="H232" i="3"/>
  <c r="C232" i="3"/>
  <c r="I232" i="3" s="1"/>
  <c r="AQ231" i="3"/>
  <c r="AO231" i="3"/>
  <c r="C231" i="3" s="1"/>
  <c r="I231" i="3" s="1"/>
  <c r="H231" i="3"/>
  <c r="AQ230" i="3"/>
  <c r="AO230" i="3"/>
  <c r="C230" i="3" s="1"/>
  <c r="I230" i="3" s="1"/>
  <c r="H230" i="3"/>
  <c r="E252" i="3" s="1"/>
  <c r="AQ229" i="3"/>
  <c r="AO229" i="3"/>
  <c r="C229" i="3"/>
  <c r="I229" i="3" s="1"/>
  <c r="AQ228" i="3"/>
  <c r="AO228" i="3"/>
  <c r="AQ227" i="3"/>
  <c r="AO227" i="3"/>
  <c r="AQ226" i="3"/>
  <c r="AO226" i="3"/>
  <c r="AQ225" i="3"/>
  <c r="AO225" i="3"/>
  <c r="AQ224" i="3"/>
  <c r="AO224" i="3"/>
  <c r="E224" i="3"/>
  <c r="AQ223" i="3"/>
  <c r="AO223" i="3"/>
  <c r="E223" i="3"/>
  <c r="AQ222" i="3"/>
  <c r="AO222" i="3"/>
  <c r="AQ221" i="3"/>
  <c r="AO221" i="3"/>
  <c r="AQ220" i="3"/>
  <c r="AO220" i="3"/>
  <c r="AQ219" i="3"/>
  <c r="AO219" i="3"/>
  <c r="AQ218" i="3"/>
  <c r="AO218" i="3"/>
  <c r="AQ217" i="3"/>
  <c r="AO217" i="3"/>
  <c r="AQ216" i="3"/>
  <c r="AO216" i="3"/>
  <c r="AQ215" i="3"/>
  <c r="AO215" i="3"/>
  <c r="I215" i="3"/>
  <c r="C215" i="3"/>
  <c r="AQ214" i="3"/>
  <c r="AO214" i="3"/>
  <c r="I214" i="3"/>
  <c r="C214" i="3"/>
  <c r="AQ213" i="3"/>
  <c r="AO213" i="3"/>
  <c r="I213" i="3"/>
  <c r="C213" i="3"/>
  <c r="AQ212" i="3"/>
  <c r="AO212" i="3"/>
  <c r="I212" i="3"/>
  <c r="C212" i="3"/>
  <c r="AQ211" i="3"/>
  <c r="AO211" i="3"/>
  <c r="I211" i="3"/>
  <c r="C211" i="3"/>
  <c r="AQ210" i="3"/>
  <c r="AO210" i="3"/>
  <c r="I210" i="3"/>
  <c r="C210" i="3"/>
  <c r="AQ209" i="3"/>
  <c r="AO209" i="3"/>
  <c r="I209" i="3"/>
  <c r="C209" i="3"/>
  <c r="AQ208" i="3"/>
  <c r="AO208" i="3"/>
  <c r="AQ207" i="3"/>
  <c r="AO207" i="3"/>
  <c r="I207" i="3"/>
  <c r="C207" i="3"/>
  <c r="AQ206" i="3"/>
  <c r="AO206" i="3"/>
  <c r="I206" i="3"/>
  <c r="C206" i="3"/>
  <c r="AQ205" i="3"/>
  <c r="AO205" i="3"/>
  <c r="H205" i="3"/>
  <c r="F224" i="3" s="1"/>
  <c r="C205" i="3"/>
  <c r="I205" i="3" s="1"/>
  <c r="AQ204" i="3"/>
  <c r="AO204" i="3"/>
  <c r="C204" i="3" s="1"/>
  <c r="I204" i="3" s="1"/>
  <c r="H204" i="3"/>
  <c r="AQ203" i="3"/>
  <c r="AO203" i="3"/>
  <c r="H203" i="3"/>
  <c r="C203" i="3"/>
  <c r="I203" i="3" s="1"/>
  <c r="AQ202" i="3"/>
  <c r="AO202" i="3"/>
  <c r="C202" i="3" s="1"/>
  <c r="I202" i="3" s="1"/>
  <c r="H202" i="3"/>
  <c r="AQ201" i="3"/>
  <c r="AO201" i="3"/>
  <c r="C201" i="3" s="1"/>
  <c r="I201" i="3" s="1"/>
  <c r="AQ200" i="3"/>
  <c r="AO200" i="3"/>
  <c r="AQ199" i="3"/>
  <c r="AO199" i="3"/>
  <c r="AQ198" i="3"/>
  <c r="AO198" i="3"/>
  <c r="AQ197" i="3"/>
  <c r="AO197" i="3"/>
  <c r="AQ196" i="3"/>
  <c r="AO196" i="3"/>
  <c r="AQ195" i="3"/>
  <c r="AO195" i="3"/>
  <c r="E195" i="3"/>
  <c r="AQ194" i="3"/>
  <c r="AO194" i="3"/>
  <c r="AQ193" i="3"/>
  <c r="AO193" i="3"/>
  <c r="AQ192" i="3"/>
  <c r="AO192" i="3"/>
  <c r="AQ191" i="3"/>
  <c r="AO191" i="3"/>
  <c r="AQ190" i="3"/>
  <c r="AO190" i="3"/>
  <c r="AQ189" i="3"/>
  <c r="AO189" i="3"/>
  <c r="AQ188" i="3"/>
  <c r="AO188" i="3"/>
  <c r="AQ187" i="3"/>
  <c r="AO187" i="3"/>
  <c r="C187" i="3"/>
  <c r="I187" i="3" s="1"/>
  <c r="AQ186" i="3"/>
  <c r="AO186" i="3"/>
  <c r="I186" i="3"/>
  <c r="C186" i="3"/>
  <c r="AQ185" i="3"/>
  <c r="AO185" i="3"/>
  <c r="C185" i="3"/>
  <c r="I185" i="3" s="1"/>
  <c r="AQ184" i="3"/>
  <c r="C184" i="3" s="1"/>
  <c r="I184" i="3" s="1"/>
  <c r="AO184" i="3"/>
  <c r="H184" i="3"/>
  <c r="AQ183" i="3"/>
  <c r="AO183" i="3"/>
  <c r="H183" i="3"/>
  <c r="C183" i="3"/>
  <c r="I183" i="3" s="1"/>
  <c r="AQ182" i="3"/>
  <c r="C182" i="3" s="1"/>
  <c r="I182" i="3" s="1"/>
  <c r="AO182" i="3"/>
  <c r="H182" i="3"/>
  <c r="AQ181" i="3"/>
  <c r="C181" i="3" s="1"/>
  <c r="I181" i="3" s="1"/>
  <c r="AO181" i="3"/>
  <c r="H181" i="3"/>
  <c r="F196" i="3" s="1"/>
  <c r="AQ180" i="3"/>
  <c r="AO180" i="3"/>
  <c r="AQ179" i="3"/>
  <c r="AO179" i="3"/>
  <c r="I179" i="3"/>
  <c r="C179" i="3"/>
  <c r="AQ178" i="3"/>
  <c r="AO178" i="3"/>
  <c r="C178" i="3"/>
  <c r="I178" i="3" s="1"/>
  <c r="AQ177" i="3"/>
  <c r="AO177" i="3"/>
  <c r="C177" i="3"/>
  <c r="I177" i="3" s="1"/>
  <c r="AQ176" i="3"/>
  <c r="AO176" i="3"/>
  <c r="I176" i="3"/>
  <c r="C176" i="3"/>
  <c r="AQ175" i="3"/>
  <c r="AO175" i="3"/>
  <c r="C175" i="3"/>
  <c r="I175" i="3" s="1"/>
  <c r="AQ174" i="3"/>
  <c r="AO174" i="3"/>
  <c r="C174" i="3"/>
  <c r="I174" i="3" s="1"/>
  <c r="AQ173" i="3"/>
  <c r="AO173" i="3"/>
  <c r="I173" i="3"/>
  <c r="C173" i="3"/>
  <c r="AQ172" i="3"/>
  <c r="AO172" i="3"/>
  <c r="AQ171" i="3"/>
  <c r="AO171" i="3"/>
  <c r="AQ170" i="3"/>
  <c r="AO170" i="3"/>
  <c r="AQ169" i="3"/>
  <c r="AO169" i="3"/>
  <c r="AQ168" i="3"/>
  <c r="AO168" i="3"/>
  <c r="AQ167" i="3"/>
  <c r="AO167" i="3"/>
  <c r="E167" i="3"/>
  <c r="AQ166" i="3"/>
  <c r="AO166" i="3"/>
  <c r="AQ165" i="3"/>
  <c r="AO165" i="3"/>
  <c r="AQ164" i="3"/>
  <c r="AO164" i="3"/>
  <c r="AQ163" i="3"/>
  <c r="AO163" i="3"/>
  <c r="AQ162" i="3"/>
  <c r="AO162" i="3"/>
  <c r="AQ161" i="3"/>
  <c r="AO161" i="3"/>
  <c r="AQ160" i="3"/>
  <c r="AO160" i="3"/>
  <c r="AQ159" i="3"/>
  <c r="AO159" i="3"/>
  <c r="C159" i="3"/>
  <c r="I159" i="3" s="1"/>
  <c r="AQ158" i="3"/>
  <c r="AO158" i="3"/>
  <c r="I158" i="3"/>
  <c r="C158" i="3"/>
  <c r="AQ157" i="3"/>
  <c r="AO157" i="3"/>
  <c r="I157" i="3"/>
  <c r="C157" i="3"/>
  <c r="AQ156" i="3"/>
  <c r="AO156" i="3"/>
  <c r="H156" i="3"/>
  <c r="F168" i="3" s="1"/>
  <c r="C156" i="3"/>
  <c r="I156" i="3" s="1"/>
  <c r="AQ155" i="3"/>
  <c r="C155" i="3" s="1"/>
  <c r="I155" i="3" s="1"/>
  <c r="AO155" i="3"/>
  <c r="H155" i="3"/>
  <c r="AQ154" i="3"/>
  <c r="AO154" i="3"/>
  <c r="H154" i="3"/>
  <c r="C154" i="3"/>
  <c r="I154" i="3" s="1"/>
  <c r="AQ153" i="3"/>
  <c r="C153" i="3" s="1"/>
  <c r="I153" i="3" s="1"/>
  <c r="AO153" i="3"/>
  <c r="H153" i="3"/>
  <c r="E168" i="3" s="1"/>
  <c r="AQ152" i="3"/>
  <c r="AO152" i="3"/>
  <c r="AQ151" i="3"/>
  <c r="AO151" i="3"/>
  <c r="C151" i="3"/>
  <c r="I151" i="3" s="1"/>
  <c r="AQ150" i="3"/>
  <c r="AO150" i="3"/>
  <c r="I150" i="3"/>
  <c r="C150" i="3"/>
  <c r="AQ149" i="3"/>
  <c r="AO149" i="3"/>
  <c r="I149" i="3"/>
  <c r="C149" i="3"/>
  <c r="AQ148" i="3"/>
  <c r="AO148" i="3"/>
  <c r="C148" i="3"/>
  <c r="I148" i="3" s="1"/>
  <c r="AQ147" i="3"/>
  <c r="AO147" i="3"/>
  <c r="I147" i="3"/>
  <c r="C147" i="3"/>
  <c r="AQ146" i="3"/>
  <c r="AO146" i="3"/>
  <c r="I146" i="3"/>
  <c r="C146" i="3"/>
  <c r="AQ145" i="3"/>
  <c r="AO145" i="3"/>
  <c r="C145" i="3"/>
  <c r="I145" i="3" s="1"/>
  <c r="AQ144" i="3"/>
  <c r="AO144" i="3"/>
  <c r="AQ143" i="3"/>
  <c r="AO143" i="3"/>
  <c r="AQ142" i="3"/>
  <c r="AO142" i="3"/>
  <c r="AQ141" i="3"/>
  <c r="AO141" i="3"/>
  <c r="AQ140" i="3"/>
  <c r="AO140" i="3"/>
  <c r="AQ139" i="3"/>
  <c r="AO139" i="3"/>
  <c r="E139" i="3"/>
  <c r="AQ138" i="3"/>
  <c r="AO138" i="3"/>
  <c r="AQ137" i="3"/>
  <c r="AO137" i="3"/>
  <c r="AQ136" i="3"/>
  <c r="AO136" i="3"/>
  <c r="AQ135" i="3"/>
  <c r="AO135" i="3"/>
  <c r="AQ134" i="3"/>
  <c r="AO134" i="3"/>
  <c r="AQ133" i="3"/>
  <c r="AO133" i="3"/>
  <c r="AQ132" i="3"/>
  <c r="AO132" i="3"/>
  <c r="AQ131" i="3"/>
  <c r="AO131" i="3"/>
  <c r="C131" i="3"/>
  <c r="I131" i="3" s="1"/>
  <c r="AQ130" i="3"/>
  <c r="AO130" i="3"/>
  <c r="C130" i="3"/>
  <c r="I130" i="3" s="1"/>
  <c r="AQ129" i="3"/>
  <c r="AO129" i="3"/>
  <c r="I129" i="3"/>
  <c r="C129" i="3"/>
  <c r="AQ128" i="3"/>
  <c r="AO128" i="3"/>
  <c r="C128" i="3"/>
  <c r="I128" i="3" s="1"/>
  <c r="AQ127" i="3"/>
  <c r="AO127" i="3"/>
  <c r="C127" i="3"/>
  <c r="I127" i="3" s="1"/>
  <c r="AQ126" i="3"/>
  <c r="AO126" i="3"/>
  <c r="I126" i="3"/>
  <c r="C126" i="3"/>
  <c r="AQ125" i="3"/>
  <c r="AO125" i="3"/>
  <c r="C125" i="3"/>
  <c r="I125" i="3" s="1"/>
  <c r="AQ124" i="3"/>
  <c r="AO124" i="3"/>
  <c r="AQ123" i="3"/>
  <c r="AO123" i="3"/>
  <c r="C123" i="3"/>
  <c r="I123" i="3" s="1"/>
  <c r="AQ122" i="3"/>
  <c r="AO122" i="3"/>
  <c r="C122" i="3"/>
  <c r="I122" i="3" s="1"/>
  <c r="AQ121" i="3"/>
  <c r="AO121" i="3"/>
  <c r="C121" i="3" s="1"/>
  <c r="I121" i="3" s="1"/>
  <c r="H121" i="3"/>
  <c r="AQ120" i="3"/>
  <c r="AO120" i="3"/>
  <c r="C120" i="3" s="1"/>
  <c r="I120" i="3" s="1"/>
  <c r="H120" i="3"/>
  <c r="AQ119" i="3"/>
  <c r="AO119" i="3"/>
  <c r="C119" i="3" s="1"/>
  <c r="I119" i="3" s="1"/>
  <c r="H119" i="3"/>
  <c r="AQ118" i="3"/>
  <c r="AO118" i="3"/>
  <c r="H118" i="3"/>
  <c r="F140" i="3" s="1"/>
  <c r="C118" i="3"/>
  <c r="I118" i="3" s="1"/>
  <c r="AQ117" i="3"/>
  <c r="AO117" i="3"/>
  <c r="C117" i="3"/>
  <c r="I117" i="3" s="1"/>
  <c r="AQ116" i="3"/>
  <c r="AO116" i="3"/>
  <c r="AQ115" i="3"/>
  <c r="AO115" i="3"/>
  <c r="AQ114" i="3"/>
  <c r="AO114" i="3"/>
  <c r="AQ113" i="3"/>
  <c r="AO113" i="3"/>
  <c r="AQ112" i="3"/>
  <c r="AO112" i="3"/>
  <c r="AQ111" i="3"/>
  <c r="AO111" i="3"/>
  <c r="E111" i="3"/>
  <c r="AQ110" i="3"/>
  <c r="AO110" i="3"/>
  <c r="AQ109" i="3"/>
  <c r="AO109" i="3"/>
  <c r="AQ108" i="3"/>
  <c r="AO108" i="3"/>
  <c r="AQ107" i="3"/>
  <c r="AO107" i="3"/>
  <c r="AQ106" i="3"/>
  <c r="AO106" i="3"/>
  <c r="AQ105" i="3"/>
  <c r="AO105" i="3"/>
  <c r="AQ104" i="3"/>
  <c r="AO104" i="3"/>
  <c r="AQ103" i="3"/>
  <c r="AO103" i="3"/>
  <c r="I103" i="3"/>
  <c r="C103" i="3"/>
  <c r="AQ102" i="3"/>
  <c r="AO102" i="3"/>
  <c r="I102" i="3"/>
  <c r="C102" i="3"/>
  <c r="AQ101" i="3"/>
  <c r="AO101" i="3"/>
  <c r="C101" i="3"/>
  <c r="I101" i="3" s="1"/>
  <c r="AQ100" i="3"/>
  <c r="AO100" i="3"/>
  <c r="I100" i="3"/>
  <c r="C100" i="3"/>
  <c r="AQ99" i="3"/>
  <c r="AO99" i="3"/>
  <c r="I99" i="3"/>
  <c r="C99" i="3"/>
  <c r="AQ98" i="3"/>
  <c r="AO98" i="3"/>
  <c r="C98" i="3"/>
  <c r="I98" i="3" s="1"/>
  <c r="AQ97" i="3"/>
  <c r="AO97" i="3"/>
  <c r="I97" i="3"/>
  <c r="C97" i="3"/>
  <c r="AQ96" i="3"/>
  <c r="AO96" i="3"/>
  <c r="AQ95" i="3"/>
  <c r="AO95" i="3"/>
  <c r="C95" i="3"/>
  <c r="I95" i="3" s="1"/>
  <c r="AQ94" i="3"/>
  <c r="AO94" i="3"/>
  <c r="C94" i="3"/>
  <c r="I94" i="3" s="1"/>
  <c r="AQ93" i="3"/>
  <c r="AO93" i="3"/>
  <c r="C93" i="3" s="1"/>
  <c r="I93" i="3" s="1"/>
  <c r="H93" i="3"/>
  <c r="AQ92" i="3"/>
  <c r="AO92" i="3"/>
  <c r="C92" i="3" s="1"/>
  <c r="I92" i="3" s="1"/>
  <c r="H92" i="3"/>
  <c r="AQ91" i="3"/>
  <c r="AO91" i="3"/>
  <c r="C91" i="3" s="1"/>
  <c r="I91" i="3" s="1"/>
  <c r="H91" i="3"/>
  <c r="E112" i="3" s="1"/>
  <c r="AQ90" i="3"/>
  <c r="AO90" i="3"/>
  <c r="C90" i="3" s="1"/>
  <c r="I90" i="3" s="1"/>
  <c r="H90" i="3"/>
  <c r="F112" i="3" s="1"/>
  <c r="AQ89" i="3"/>
  <c r="AO89" i="3"/>
  <c r="C89" i="3"/>
  <c r="I89" i="3" s="1"/>
  <c r="AQ88" i="3"/>
  <c r="AO88" i="3"/>
  <c r="AQ87" i="3"/>
  <c r="AO87" i="3"/>
  <c r="AQ86" i="3"/>
  <c r="AO86" i="3"/>
  <c r="AQ85" i="3"/>
  <c r="AO85" i="3"/>
  <c r="AQ84" i="3"/>
  <c r="AO84" i="3"/>
  <c r="E84" i="3"/>
  <c r="AQ83" i="3"/>
  <c r="AO83" i="3"/>
  <c r="E83" i="3"/>
  <c r="AQ82" i="3"/>
  <c r="AO82" i="3"/>
  <c r="AQ81" i="3"/>
  <c r="AO81" i="3"/>
  <c r="AQ80" i="3"/>
  <c r="AO80" i="3"/>
  <c r="AQ79" i="3"/>
  <c r="AO79" i="3"/>
  <c r="AQ78" i="3"/>
  <c r="AO78" i="3"/>
  <c r="AQ77" i="3"/>
  <c r="AO77" i="3"/>
  <c r="AQ76" i="3"/>
  <c r="AO76" i="3"/>
  <c r="AQ75" i="3"/>
  <c r="AO75" i="3"/>
  <c r="I75" i="3"/>
  <c r="C75" i="3"/>
  <c r="AQ74" i="3"/>
  <c r="AO74" i="3"/>
  <c r="C74" i="3"/>
  <c r="I74" i="3" s="1"/>
  <c r="AQ73" i="3"/>
  <c r="AO73" i="3"/>
  <c r="C73" i="3"/>
  <c r="I73" i="3" s="1"/>
  <c r="AQ72" i="3"/>
  <c r="C72" i="3" s="1"/>
  <c r="I72" i="3" s="1"/>
  <c r="AO72" i="3"/>
  <c r="H72" i="3"/>
  <c r="AQ71" i="3"/>
  <c r="C71" i="3" s="1"/>
  <c r="I71" i="3" s="1"/>
  <c r="AO71" i="3"/>
  <c r="H71" i="3"/>
  <c r="AQ70" i="3"/>
  <c r="AO70" i="3"/>
  <c r="H70" i="3"/>
  <c r="C70" i="3"/>
  <c r="I70" i="3" s="1"/>
  <c r="AQ69" i="3"/>
  <c r="AO69" i="3"/>
  <c r="H69" i="3"/>
  <c r="F84" i="3" s="1"/>
  <c r="C69" i="3"/>
  <c r="I69" i="3" s="1"/>
  <c r="AQ68" i="3"/>
  <c r="AO68" i="3"/>
  <c r="AQ67" i="3"/>
  <c r="AO67" i="3"/>
  <c r="C67" i="3"/>
  <c r="I67" i="3" s="1"/>
  <c r="AQ66" i="3"/>
  <c r="AO66" i="3"/>
  <c r="C66" i="3"/>
  <c r="I66" i="3" s="1"/>
  <c r="AQ65" i="3"/>
  <c r="AO65" i="3"/>
  <c r="I65" i="3"/>
  <c r="C65" i="3"/>
  <c r="AQ64" i="3"/>
  <c r="AO64" i="3"/>
  <c r="C64" i="3"/>
  <c r="I64" i="3" s="1"/>
  <c r="AQ63" i="3"/>
  <c r="AO63" i="3"/>
  <c r="C63" i="3"/>
  <c r="I63" i="3" s="1"/>
  <c r="AQ62" i="3"/>
  <c r="AO62" i="3"/>
  <c r="I62" i="3"/>
  <c r="C62" i="3"/>
  <c r="AQ61" i="3"/>
  <c r="AO61" i="3"/>
  <c r="C61" i="3"/>
  <c r="I61" i="3" s="1"/>
  <c r="AQ60" i="3"/>
  <c r="AO60" i="3"/>
  <c r="AQ59" i="3"/>
  <c r="AO59" i="3"/>
  <c r="AQ58" i="3"/>
  <c r="AO58" i="3"/>
  <c r="AQ57" i="3"/>
  <c r="AO57" i="3"/>
  <c r="AQ56" i="3"/>
  <c r="AO56" i="3"/>
  <c r="AQ55" i="3"/>
  <c r="AO55" i="3"/>
  <c r="I55" i="3"/>
  <c r="E55" i="3"/>
  <c r="AQ54" i="3"/>
  <c r="AO54" i="3"/>
  <c r="I54" i="3"/>
  <c r="AQ53" i="3"/>
  <c r="AO53" i="3"/>
  <c r="AQ52" i="3"/>
  <c r="AO52" i="3"/>
  <c r="AQ51" i="3"/>
  <c r="AO51" i="3"/>
  <c r="AQ50" i="3"/>
  <c r="AO50" i="3"/>
  <c r="AQ49" i="3"/>
  <c r="AO49" i="3"/>
  <c r="AQ48" i="3"/>
  <c r="AO48" i="3"/>
  <c r="I48" i="3"/>
  <c r="C48" i="3"/>
  <c r="AQ47" i="3"/>
  <c r="AO47" i="3"/>
  <c r="C47" i="3"/>
  <c r="I47" i="3" s="1"/>
  <c r="AQ46" i="3"/>
  <c r="AO46" i="3"/>
  <c r="C46" i="3"/>
  <c r="I46" i="3" s="1"/>
  <c r="AQ45" i="3"/>
  <c r="AO45" i="3"/>
  <c r="G45" i="3"/>
  <c r="G1909" i="3" s="1"/>
  <c r="AQ44" i="3"/>
  <c r="C44" i="3" s="1"/>
  <c r="I44" i="3" s="1"/>
  <c r="AO44" i="3"/>
  <c r="H44" i="3"/>
  <c r="AQ43" i="3"/>
  <c r="AO43" i="3"/>
  <c r="I43" i="3"/>
  <c r="H43" i="3"/>
  <c r="C43" i="3"/>
  <c r="AQ42" i="3"/>
  <c r="C42" i="3" s="1"/>
  <c r="I42" i="3" s="1"/>
  <c r="AO42" i="3"/>
  <c r="H42" i="3"/>
  <c r="AQ41" i="3"/>
  <c r="AO41" i="3"/>
  <c r="H41" i="3"/>
  <c r="F56" i="3" s="1"/>
  <c r="C41" i="3"/>
  <c r="I41" i="3" s="1"/>
  <c r="AQ40" i="3"/>
  <c r="AO40" i="3"/>
  <c r="AQ39" i="3"/>
  <c r="AO39" i="3"/>
  <c r="I39" i="3"/>
  <c r="C39" i="3"/>
  <c r="AQ38" i="3"/>
  <c r="AP38" i="3"/>
  <c r="AO38" i="3"/>
  <c r="C38" i="3"/>
  <c r="I38" i="3" s="1"/>
  <c r="AQ37" i="3"/>
  <c r="AP37" i="3"/>
  <c r="AO37" i="3"/>
  <c r="I37" i="3"/>
  <c r="C37" i="3"/>
  <c r="AQ36" i="3"/>
  <c r="AO36" i="3"/>
  <c r="AP36" i="3" s="1"/>
  <c r="I36" i="3"/>
  <c r="C36" i="3"/>
  <c r="AQ35" i="3"/>
  <c r="AO35" i="3"/>
  <c r="AP35" i="3" s="1"/>
  <c r="I35" i="3"/>
  <c r="C35" i="3"/>
  <c r="AQ34" i="3"/>
  <c r="AO34" i="3"/>
  <c r="AP34" i="3" s="1"/>
  <c r="C34" i="3"/>
  <c r="I34" i="3" s="1"/>
  <c r="AQ33" i="3"/>
  <c r="AO33" i="3"/>
  <c r="AP33" i="3" s="1"/>
  <c r="C33" i="3"/>
  <c r="I33" i="3" s="1"/>
  <c r="AQ32" i="3"/>
  <c r="AO32" i="3"/>
  <c r="AP32" i="3" s="1"/>
  <c r="AQ31" i="3"/>
  <c r="AP31" i="3"/>
  <c r="AO31" i="3"/>
  <c r="AQ30" i="3"/>
  <c r="AP30" i="3"/>
  <c r="AO30" i="3"/>
  <c r="AQ29" i="3"/>
  <c r="AO29" i="3"/>
  <c r="AP29" i="3" s="1"/>
  <c r="AQ28" i="3"/>
  <c r="AO28" i="3"/>
  <c r="AP28" i="3" s="1"/>
  <c r="I28" i="3"/>
  <c r="AQ27" i="3"/>
  <c r="AP27" i="3"/>
  <c r="AO27" i="3"/>
  <c r="AI27" i="3"/>
  <c r="I27" i="3"/>
  <c r="E27" i="3"/>
  <c r="AQ26" i="3"/>
  <c r="AO26" i="3"/>
  <c r="AP26" i="3" s="1"/>
  <c r="AI26" i="3"/>
  <c r="AQ25" i="3"/>
  <c r="AO25" i="3"/>
  <c r="AI25" i="3"/>
  <c r="AP25" i="3" s="1"/>
  <c r="AQ24" i="3"/>
  <c r="AO24" i="3"/>
  <c r="AI24" i="3"/>
  <c r="AP24" i="3" s="1"/>
  <c r="AQ23" i="3"/>
  <c r="AO23" i="3"/>
  <c r="AP23" i="3" s="1"/>
  <c r="AQ22" i="3"/>
  <c r="AP22" i="3"/>
  <c r="AO22" i="3"/>
  <c r="AQ21" i="3"/>
  <c r="AP21" i="3"/>
  <c r="AO21" i="3"/>
  <c r="AQ20" i="3"/>
  <c r="AO20" i="3"/>
  <c r="AP20" i="3" s="1"/>
  <c r="I20" i="3"/>
  <c r="AQ19" i="3"/>
  <c r="AR19" i="3" s="1"/>
  <c r="AO19" i="3"/>
  <c r="AP19" i="3" s="1"/>
  <c r="C19" i="3"/>
  <c r="I19" i="3" s="1"/>
  <c r="AQ18" i="3"/>
  <c r="AR18" i="3" s="1"/>
  <c r="AO18" i="3"/>
  <c r="AP18" i="3" s="1"/>
  <c r="C18" i="3"/>
  <c r="AR17" i="3"/>
  <c r="AQ17" i="3"/>
  <c r="AO17" i="3"/>
  <c r="AP17" i="3" s="1"/>
  <c r="C17" i="3"/>
  <c r="AQ16" i="3"/>
  <c r="C16" i="3" s="1"/>
  <c r="I16" i="3" s="1"/>
  <c r="AO16" i="3"/>
  <c r="AP16" i="3" s="1"/>
  <c r="H16" i="3"/>
  <c r="AQ15" i="3"/>
  <c r="AR15" i="3" s="1"/>
  <c r="AP15" i="3"/>
  <c r="AO15" i="3"/>
  <c r="H15" i="3"/>
  <c r="C15" i="3"/>
  <c r="I15" i="3" s="1"/>
  <c r="AR14" i="3"/>
  <c r="AQ14" i="3"/>
  <c r="C14" i="3" s="1"/>
  <c r="I14" i="3" s="1"/>
  <c r="AP14" i="3"/>
  <c r="AO14" i="3"/>
  <c r="H14" i="3"/>
  <c r="AR13" i="3"/>
  <c r="AQ13" i="3"/>
  <c r="C13" i="3" s="1"/>
  <c r="AO13" i="3"/>
  <c r="AP13" i="3" s="1"/>
  <c r="H13" i="3"/>
  <c r="F28" i="3" s="1"/>
  <c r="AQ12" i="3"/>
  <c r="AR12" i="3" s="1"/>
  <c r="AP12" i="3"/>
  <c r="AO12" i="3"/>
  <c r="AR11" i="3"/>
  <c r="AQ11" i="3"/>
  <c r="AO11" i="3"/>
  <c r="AP11" i="3" s="1"/>
  <c r="C11" i="3"/>
  <c r="I11" i="3" s="1"/>
  <c r="AQ10" i="3"/>
  <c r="AR10" i="3" s="1"/>
  <c r="AP10" i="3"/>
  <c r="AO10" i="3"/>
  <c r="I10" i="3"/>
  <c r="C10" i="3"/>
  <c r="AQ9" i="3"/>
  <c r="AR9" i="3" s="1"/>
  <c r="AP9" i="3"/>
  <c r="AO9" i="3"/>
  <c r="C9" i="3"/>
  <c r="I9" i="3" s="1"/>
  <c r="AR8" i="3"/>
  <c r="AQ8" i="3"/>
  <c r="AP8" i="3"/>
  <c r="AO8" i="3"/>
  <c r="C8" i="3"/>
  <c r="AR7" i="3"/>
  <c r="AQ7" i="3"/>
  <c r="AP7" i="3"/>
  <c r="AO7" i="3"/>
  <c r="I7" i="3"/>
  <c r="C7" i="3"/>
  <c r="AR6" i="3"/>
  <c r="AQ6" i="3"/>
  <c r="AP6" i="3"/>
  <c r="AO6" i="3"/>
  <c r="I6" i="3"/>
  <c r="C6" i="3"/>
  <c r="AR5" i="3"/>
  <c r="AQ5" i="3"/>
  <c r="AP5" i="3"/>
  <c r="AO5" i="3"/>
  <c r="I5" i="3"/>
  <c r="C5" i="3"/>
  <c r="AO4" i="3"/>
  <c r="AO3" i="3"/>
  <c r="AO2" i="3"/>
  <c r="AO79" i="5" l="1"/>
  <c r="AP70" i="5"/>
  <c r="AP63" i="5"/>
  <c r="AM46" i="5"/>
  <c r="AM44" i="5"/>
  <c r="AM42" i="5"/>
  <c r="AM40" i="5"/>
  <c r="AM38" i="5"/>
  <c r="AM36" i="5"/>
  <c r="AM34" i="5"/>
  <c r="AM32" i="5"/>
  <c r="AM30" i="5"/>
  <c r="AM28" i="5"/>
  <c r="AK26" i="5"/>
  <c r="AK24" i="5"/>
  <c r="AK79" i="5" s="1"/>
  <c r="AK22" i="5"/>
  <c r="AK20" i="5"/>
  <c r="AK18" i="5"/>
  <c r="AD15" i="5"/>
  <c r="AB79" i="5"/>
  <c r="AD67" i="5"/>
  <c r="AP61" i="5"/>
  <c r="AP59" i="5"/>
  <c r="AP57" i="5"/>
  <c r="AP55" i="5"/>
  <c r="AP53" i="5"/>
  <c r="AP51" i="5"/>
  <c r="AP79" i="5" s="1"/>
  <c r="AQ80" i="5" s="1"/>
  <c r="AD48" i="5"/>
  <c r="AP16" i="5"/>
  <c r="AC79" i="5"/>
  <c r="AC83" i="5" s="1"/>
  <c r="AI70" i="5"/>
  <c r="AI63" i="5"/>
  <c r="AD18" i="5"/>
  <c r="AP66" i="5"/>
  <c r="AP77" i="5"/>
  <c r="AP75" i="5"/>
  <c r="AP73" i="5"/>
  <c r="AP71" i="5"/>
  <c r="AP64" i="5"/>
  <c r="AM47" i="5"/>
  <c r="AM45" i="5"/>
  <c r="AM43" i="5"/>
  <c r="AM41" i="5"/>
  <c r="AM39" i="5"/>
  <c r="AM37" i="5"/>
  <c r="AM35" i="5"/>
  <c r="AM33" i="5"/>
  <c r="AM31" i="5"/>
  <c r="AM29" i="5"/>
  <c r="AM27" i="5"/>
  <c r="AM79" i="5" s="1"/>
  <c r="AK25" i="5"/>
  <c r="AK23" i="5"/>
  <c r="AK21" i="5"/>
  <c r="AK19" i="5"/>
  <c r="AI66" i="5"/>
  <c r="AP62" i="5"/>
  <c r="AP60" i="5"/>
  <c r="AP58" i="5"/>
  <c r="AP56" i="5"/>
  <c r="AP54" i="5"/>
  <c r="AP52" i="5"/>
  <c r="AI47" i="5"/>
  <c r="AI79" i="5" s="1"/>
  <c r="AL14" i="3"/>
  <c r="C1909" i="3"/>
  <c r="I13" i="3"/>
  <c r="AL9" i="3"/>
  <c r="F364" i="3"/>
  <c r="K1914" i="3" s="1"/>
  <c r="F924" i="3"/>
  <c r="AD1912" i="3" s="1"/>
  <c r="E924" i="3"/>
  <c r="F1739" i="3"/>
  <c r="E1739" i="3"/>
  <c r="I8" i="3"/>
  <c r="E280" i="3"/>
  <c r="E504" i="3"/>
  <c r="F1680" i="3"/>
  <c r="V1909" i="3"/>
  <c r="E140" i="3"/>
  <c r="E1120" i="3"/>
  <c r="AL15" i="3"/>
  <c r="AR16" i="3"/>
  <c r="E336" i="3"/>
  <c r="F784" i="3"/>
  <c r="F1428" i="3"/>
  <c r="E1484" i="3"/>
  <c r="E196" i="3"/>
  <c r="E420" i="3"/>
  <c r="E700" i="3"/>
  <c r="E1680" i="3"/>
  <c r="AL5" i="3"/>
  <c r="AL17" i="3"/>
  <c r="E56" i="3"/>
  <c r="F728" i="3"/>
  <c r="AD1913" i="3" s="1"/>
  <c r="E840" i="3"/>
  <c r="F896" i="3"/>
  <c r="F1823" i="3"/>
  <c r="E28" i="3"/>
  <c r="F1064" i="3"/>
  <c r="F1711" i="3"/>
  <c r="E952" i="3"/>
  <c r="C45" i="3"/>
  <c r="AL11" i="3" s="1"/>
  <c r="E308" i="3"/>
  <c r="E784" i="3"/>
  <c r="F812" i="3"/>
  <c r="E896" i="3"/>
  <c r="E1344" i="3"/>
  <c r="F1596" i="3"/>
  <c r="E1596" i="3"/>
  <c r="E1851" i="3"/>
  <c r="H1909" i="3"/>
  <c r="F868" i="3"/>
  <c r="F1232" i="3"/>
  <c r="E1232" i="3"/>
  <c r="F1512" i="3"/>
  <c r="E1624" i="3"/>
  <c r="F1652" i="3"/>
  <c r="F1036" i="3"/>
  <c r="E1036" i="3"/>
  <c r="F1568" i="3"/>
  <c r="E1568" i="3"/>
  <c r="F1879" i="3"/>
  <c r="E1400" i="3"/>
  <c r="E1456" i="3"/>
  <c r="E1316" i="3"/>
  <c r="E1512" i="3"/>
  <c r="E1148" i="3"/>
  <c r="E1204" i="3"/>
  <c r="E1652" i="3"/>
  <c r="E1008" i="3"/>
  <c r="E1372" i="3"/>
  <c r="E1711" i="3"/>
  <c r="E1064" i="3"/>
  <c r="E1428" i="3"/>
  <c r="AL8" i="3" l="1"/>
  <c r="AL16" i="3"/>
  <c r="AL13" i="3"/>
  <c r="V1910" i="3"/>
  <c r="AL18" i="3"/>
  <c r="AL7" i="3"/>
  <c r="AL19" i="3"/>
  <c r="AL6" i="3"/>
  <c r="AL10" i="3"/>
</calcChain>
</file>

<file path=xl/sharedStrings.xml><?xml version="1.0" encoding="utf-8"?>
<sst xmlns="http://schemas.openxmlformats.org/spreadsheetml/2006/main" count="10937" uniqueCount="494">
  <si>
    <t>VININGS 04</t>
  </si>
  <si>
    <t>VININGS 03</t>
  </si>
  <si>
    <t>VININGS 02</t>
  </si>
  <si>
    <t>SWEETWATER 01</t>
  </si>
  <si>
    <t>VININGS 01</t>
  </si>
  <si>
    <t>SMYRNA 7A</t>
  </si>
  <si>
    <t>TERRELL MILL 01</t>
  </si>
  <si>
    <t>SMYRNA 6A</t>
  </si>
  <si>
    <t>SMYRNA 5A</t>
  </si>
  <si>
    <t>SMYRNA 4A</t>
  </si>
  <si>
    <t>SMYRNA 3B</t>
  </si>
  <si>
    <t>POWDER SPRINGS 3A</t>
  </si>
  <si>
    <t>SMYRNA 3A</t>
  </si>
  <si>
    <t>POWDER SPRINGS 2A</t>
  </si>
  <si>
    <t>SMYRNA 2A</t>
  </si>
  <si>
    <t>POWDER SPRINGS 1A</t>
  </si>
  <si>
    <t>SMYRNA 1A</t>
  </si>
  <si>
    <t>OREGON 04</t>
  </si>
  <si>
    <t>SEWELL MILL 03</t>
  </si>
  <si>
    <t>OREGON 02</t>
  </si>
  <si>
    <t>POWERS FERRY 01</t>
  </si>
  <si>
    <t>OAKDALE 01</t>
  </si>
  <si>
    <t>OREGON 03</t>
  </si>
  <si>
    <t>NORTON PARK 01</t>
  </si>
  <si>
    <t>NICKAJACK 01</t>
  </si>
  <si>
    <t>MCEACHERN 01</t>
  </si>
  <si>
    <t>MARIETTA 7A</t>
  </si>
  <si>
    <t>MACLAND 01</t>
  </si>
  <si>
    <t>MARIETTA 6B</t>
  </si>
  <si>
    <t>MABLETON 6B</t>
  </si>
  <si>
    <t>MARIETTA 6A</t>
  </si>
  <si>
    <t>MABLETON 6A</t>
  </si>
  <si>
    <t>MARIETTA 5B</t>
  </si>
  <si>
    <t>MABLETON 5B</t>
  </si>
  <si>
    <t>MARIETTA 5A</t>
  </si>
  <si>
    <t>MABLETON 5A</t>
  </si>
  <si>
    <t>MARIETTA 4B</t>
  </si>
  <si>
    <t>MABLETON 4C</t>
  </si>
  <si>
    <t>MARIETTA 4A</t>
  </si>
  <si>
    <t>MABLETON 4B</t>
  </si>
  <si>
    <t>MARIETTA 3B</t>
  </si>
  <si>
    <t>MABLETON 4A</t>
  </si>
  <si>
    <t>MARIETTA 3A</t>
  </si>
  <si>
    <t>MABLETON 3C</t>
  </si>
  <si>
    <t>MARIETTA 2B</t>
  </si>
  <si>
    <t>MABLETON 3B</t>
  </si>
  <si>
    <t>MARIETTA 1A</t>
  </si>
  <si>
    <t>MABLETON 3A</t>
  </si>
  <si>
    <t>KENNESAW 1A</t>
  </si>
  <si>
    <t>MABLETON 2B</t>
  </si>
  <si>
    <t>FAIR OAKS 04</t>
  </si>
  <si>
    <t>MABLETON 2A</t>
  </si>
  <si>
    <t>FAIR OAKS 02</t>
  </si>
  <si>
    <t>MABLETON 1B</t>
  </si>
  <si>
    <t>ELIZABETH 04</t>
  </si>
  <si>
    <t>MABLETON 1A</t>
  </si>
  <si>
    <t>ELIZABETH 02</t>
  </si>
  <si>
    <t>ELIZABETH 01</t>
  </si>
  <si>
    <t>EAST PIEDMONT 01</t>
  </si>
  <si>
    <t>CLARKDALE 02</t>
  </si>
  <si>
    <t>DOBBINS 02</t>
  </si>
  <si>
    <t>CLARKDALE 01</t>
  </si>
  <si>
    <t>DOBBINS 01</t>
  </si>
  <si>
    <t>BIRNEY 01</t>
  </si>
  <si>
    <t>CHATTAHOOCHEE 01</t>
  </si>
  <si>
    <t>AUSTELL 1B</t>
  </si>
  <si>
    <t>CHALKER 01</t>
  </si>
  <si>
    <t>AUSTELL 1A</t>
  </si>
  <si>
    <t>DISTRICT 2</t>
  </si>
  <si>
    <t>DISTRICT 4</t>
  </si>
  <si>
    <t>South</t>
  </si>
  <si>
    <t>Austl</t>
  </si>
  <si>
    <t>SEast</t>
  </si>
  <si>
    <t>total</t>
  </si>
  <si>
    <t>TEST DECK</t>
  </si>
  <si>
    <t>D4</t>
  </si>
  <si>
    <t>1 REP 1 DEM</t>
  </si>
  <si>
    <t>BLANK</t>
  </si>
  <si>
    <t>D2</t>
  </si>
  <si>
    <t>EMERGENCY OVER VOTE</t>
  </si>
  <si>
    <t>BALLOTS W/ VOTES</t>
  </si>
  <si>
    <t xml:space="preserve">2025 SPECAIL PRIMARY </t>
  </si>
  <si>
    <t>CHECK</t>
  </si>
  <si>
    <t>S</t>
  </si>
  <si>
    <t>TOTAL</t>
  </si>
  <si>
    <t>DECK2</t>
  </si>
  <si>
    <t>VG04</t>
  </si>
  <si>
    <t>BALLOTS</t>
  </si>
  <si>
    <t>TOTAL BALLOTS</t>
  </si>
  <si>
    <t>VOTES</t>
  </si>
  <si>
    <t>TOTAL VOTES</t>
  </si>
  <si>
    <t>WI</t>
  </si>
  <si>
    <t>Write-in</t>
  </si>
  <si>
    <t>UV</t>
  </si>
  <si>
    <t>UNDER VOTE</t>
  </si>
  <si>
    <t>OV</t>
  </si>
  <si>
    <t>EMERGENCY BALLOT_UV</t>
  </si>
  <si>
    <t>EMER</t>
  </si>
  <si>
    <t>EMERGENCY BALLOT_OV</t>
  </si>
  <si>
    <t>NA4</t>
  </si>
  <si>
    <t>DIST 4</t>
  </si>
  <si>
    <t>BOC District 4</t>
  </si>
  <si>
    <t>ACT2</t>
  </si>
  <si>
    <t>DIST 2</t>
  </si>
  <si>
    <t>TESTD</t>
  </si>
  <si>
    <t>DEM</t>
  </si>
  <si>
    <t>1060-Vinings 04</t>
  </si>
  <si>
    <t>REP</t>
  </si>
  <si>
    <t>CODE</t>
  </si>
  <si>
    <t>DC</t>
  </si>
  <si>
    <t>ACTV</t>
  </si>
  <si>
    <t>STYLE</t>
  </si>
  <si>
    <r>
      <rPr>
        <b/>
        <sz val="8"/>
        <rFont val="Verdana"/>
        <family val="2"/>
      </rPr>
      <t>Check</t>
    </r>
    <r>
      <rPr>
        <b/>
        <sz val="8"/>
        <rFont val="Wingdings"/>
        <charset val="2"/>
      </rPr>
      <t xml:space="preserve"> ü</t>
    </r>
  </si>
  <si>
    <t>BOC District 2</t>
  </si>
  <si>
    <t>OFFICE2</t>
  </si>
  <si>
    <t>BOC</t>
  </si>
  <si>
    <t>Board Of Commissioners</t>
  </si>
  <si>
    <t>PRECINCT2</t>
  </si>
  <si>
    <t>PRECINCT</t>
  </si>
  <si>
    <t>VG03</t>
  </si>
  <si>
    <t>1064-Vinings 03</t>
  </si>
  <si>
    <t>VG02</t>
  </si>
  <si>
    <t xml:space="preserve"> </t>
  </si>
  <si>
    <t>1064-Vinings 02</t>
  </si>
  <si>
    <t>1051-Vinings 02</t>
  </si>
  <si>
    <t>VG01</t>
  </si>
  <si>
    <t>1060-Vinings 01</t>
  </si>
  <si>
    <t>TM01</t>
  </si>
  <si>
    <t>1109-Terrell  Mill 01</t>
  </si>
  <si>
    <t>DECK4</t>
  </si>
  <si>
    <t>SW01</t>
  </si>
  <si>
    <t>ACT4</t>
  </si>
  <si>
    <t>1028-Sweetwater 01</t>
  </si>
  <si>
    <t>NA2</t>
  </si>
  <si>
    <t>OFFICE 4</t>
  </si>
  <si>
    <t>PRECINCT4</t>
  </si>
  <si>
    <t>DECK24</t>
  </si>
  <si>
    <t>SN7A</t>
  </si>
  <si>
    <t>ACT24</t>
  </si>
  <si>
    <t>1062-Smyrna 7A</t>
  </si>
  <si>
    <t>1020-Smyrna 7A</t>
  </si>
  <si>
    <t>1017-Smyrna 7A</t>
  </si>
  <si>
    <t>1007-Smyrna 7A</t>
  </si>
  <si>
    <t>Blank</t>
  </si>
  <si>
    <t>OFFICE24</t>
  </si>
  <si>
    <t>PRECINCT24</t>
  </si>
  <si>
    <t>SN6A</t>
  </si>
  <si>
    <t>1066-Smyrna 6A</t>
  </si>
  <si>
    <t>1061-Smyrna 6A</t>
  </si>
  <si>
    <t>1055-Smyrna 6A</t>
  </si>
  <si>
    <t>1046-Smyrna 6A</t>
  </si>
  <si>
    <t>1019-Smyrna 6A</t>
  </si>
  <si>
    <t>SN5A</t>
  </si>
  <si>
    <t>BLANK DISRICT 2</t>
  </si>
  <si>
    <t>1199-Smyrna 5A</t>
  </si>
  <si>
    <t>1054-Smyrna 5A</t>
  </si>
  <si>
    <t>1050-Smyrna 5A</t>
  </si>
  <si>
    <t>SN4A</t>
  </si>
  <si>
    <t>1065-Smyrna 4A</t>
  </si>
  <si>
    <t>1053-Smyrna 4A</t>
  </si>
  <si>
    <t>1018-Smyrna 4A</t>
  </si>
  <si>
    <t>SN3B</t>
  </si>
  <si>
    <t>1052-Smyrna 3B</t>
  </si>
  <si>
    <t>1045-Smyrna 3B</t>
  </si>
  <si>
    <t>SN3A</t>
  </si>
  <si>
    <t>1049-Smyrna 3A</t>
  </si>
  <si>
    <t>SN2A</t>
  </si>
  <si>
    <t>1048-Smyrna 2A</t>
  </si>
  <si>
    <t>SN1A</t>
  </si>
  <si>
    <t>1047-Smyrna 1A</t>
  </si>
  <si>
    <t>1044-Smyrna 1A</t>
  </si>
  <si>
    <t>SM03</t>
  </si>
  <si>
    <t>1108-Sewell Mill 03</t>
  </si>
  <si>
    <t>PF01</t>
  </si>
  <si>
    <t>1109-Powers Ferry 01</t>
  </si>
  <si>
    <t>1108-Powers Ferry 01</t>
  </si>
  <si>
    <t>PS3A</t>
  </si>
  <si>
    <t>1185-Powder Springs 3A</t>
  </si>
  <si>
    <t>1030-Powder Springs 3A</t>
  </si>
  <si>
    <t>1025-Powder Springs 3A</t>
  </si>
  <si>
    <t>PS2A</t>
  </si>
  <si>
    <t>1184-Powder Springs 2A</t>
  </si>
  <si>
    <t>1024-Powder Springs 2A</t>
  </si>
  <si>
    <t>PS1A</t>
  </si>
  <si>
    <t>1029-Powder Springs 1A</t>
  </si>
  <si>
    <t>1023-Powder Springs 1A</t>
  </si>
  <si>
    <t>OR04</t>
  </si>
  <si>
    <t>1037-Oregon 04</t>
  </si>
  <si>
    <t>OR03</t>
  </si>
  <si>
    <t>1103-Oregon 03</t>
  </si>
  <si>
    <t>1101-Oregon 03</t>
  </si>
  <si>
    <t>1100-Oregon 03</t>
  </si>
  <si>
    <t>OR02</t>
  </si>
  <si>
    <t>1037-Oregon 02</t>
  </si>
  <si>
    <t>AU</t>
  </si>
  <si>
    <t>OK01</t>
  </si>
  <si>
    <t>1063-Oakdale 01</t>
  </si>
  <si>
    <t>1022-Oakdale 01</t>
  </si>
  <si>
    <t>NP01</t>
  </si>
  <si>
    <t>1057-Norton Park 01</t>
  </si>
  <si>
    <t>1043-Norton Park 01</t>
  </si>
  <si>
    <t>NJ01</t>
  </si>
  <si>
    <t>BLANK DISTRICT 2</t>
  </si>
  <si>
    <t>1063-Nickajack 01</t>
  </si>
  <si>
    <t>1064-Nickajack 01</t>
  </si>
  <si>
    <t>1022-Nickajack 01</t>
  </si>
  <si>
    <t>ME01</t>
  </si>
  <si>
    <t>1031-McEachern 01</t>
  </si>
  <si>
    <t>1028-McEachern 01</t>
  </si>
  <si>
    <t>MR7A</t>
  </si>
  <si>
    <t>1107-Marietta 7A</t>
  </si>
  <si>
    <t>1058-Marietta 7A</t>
  </si>
  <si>
    <t>1040-Marietta 7A</t>
  </si>
  <si>
    <t>1038-Marietta 7A</t>
  </si>
  <si>
    <t>MR6B</t>
  </si>
  <si>
    <t>1081-Marietta 6B</t>
  </si>
  <si>
    <t>MR6A</t>
  </si>
  <si>
    <t>1198-Marietta 6A</t>
  </si>
  <si>
    <t>1081-Marietta 6A</t>
  </si>
  <si>
    <t>MR5B</t>
  </si>
  <si>
    <t>1080-Marietta 5B</t>
  </si>
  <si>
    <t>1071-Marietta 5B</t>
  </si>
  <si>
    <t>MR5A</t>
  </si>
  <si>
    <t>1106-Marietta 5A</t>
  </si>
  <si>
    <t>1099-Marietta 5A</t>
  </si>
  <si>
    <t>MR4B</t>
  </si>
  <si>
    <t>1197-Marietta 4B</t>
  </si>
  <si>
    <t>1079-Marietta 4B</t>
  </si>
  <si>
    <t>MR4A</t>
  </si>
  <si>
    <t>DOUBLE SCAN ON ICP FOR MAIN SAT (OBSERVER DISTRACTION) 10</t>
  </si>
  <si>
    <t>1079-Marietta 4A</t>
  </si>
  <si>
    <t>MR3B</t>
  </si>
  <si>
    <t>DOUBLE SCAN ON ICP FOR MAIN SAT (OBSERVER DISTRACTION)  9</t>
  </si>
  <si>
    <t>1098-Marietta 3B</t>
  </si>
  <si>
    <t>MR3A</t>
  </si>
  <si>
    <t>1082-Marietta 3A</t>
  </si>
  <si>
    <t>MR2B</t>
  </si>
  <si>
    <t>1097-Marietta 2B</t>
  </si>
  <si>
    <t>MR1A</t>
  </si>
  <si>
    <t>1105-Marietta 1A</t>
  </si>
  <si>
    <t>1096-Marietta 1A</t>
  </si>
  <si>
    <t>MC01</t>
  </si>
  <si>
    <t>1031-Macland 01</t>
  </si>
  <si>
    <t>MA6B</t>
  </si>
  <si>
    <t>1056-Mableton 6B</t>
  </si>
  <si>
    <t>1042-Mableton 6B</t>
  </si>
  <si>
    <t>1035-Mableton 6B</t>
  </si>
  <si>
    <t>MA6A</t>
  </si>
  <si>
    <t>1036-Mableton 6A</t>
  </si>
  <si>
    <t>1035-Mableton 6A</t>
  </si>
  <si>
    <t>1027-Mableton 6A</t>
  </si>
  <si>
    <t>MA5B</t>
  </si>
  <si>
    <t>1014-Mableton 5B</t>
  </si>
  <si>
    <t>1005-Mableton 5B</t>
  </si>
  <si>
    <t>MA5A</t>
  </si>
  <si>
    <t>1034-Mableton 5A</t>
  </si>
  <si>
    <t>1026-Mableton 5A</t>
  </si>
  <si>
    <t>1014-Mableton 5A</t>
  </si>
  <si>
    <t>MA4C</t>
  </si>
  <si>
    <t>1021-Mableton 4C</t>
  </si>
  <si>
    <t>1008-Mableton 4C</t>
  </si>
  <si>
    <t>MA4B</t>
  </si>
  <si>
    <t>1008-Mableton 4B</t>
  </si>
  <si>
    <t>MA4A</t>
  </si>
  <si>
    <t>1188-Mableton 4A</t>
  </si>
  <si>
    <t>1041-Mableton 4A</t>
  </si>
  <si>
    <t>1013-Mableton 4A</t>
  </si>
  <si>
    <t>1008-Mableton 4A</t>
  </si>
  <si>
    <t>SE</t>
  </si>
  <si>
    <t>MA3C</t>
  </si>
  <si>
    <t>1012-Mableton 3C</t>
  </si>
  <si>
    <t>MA3B</t>
  </si>
  <si>
    <t>1012-Mableton 3B</t>
  </si>
  <si>
    <t>MA3A</t>
  </si>
  <si>
    <t>1012-Mableton 3A</t>
  </si>
  <si>
    <t>MA2B</t>
  </si>
  <si>
    <t>1011-Mableton 2B</t>
  </si>
  <si>
    <t>MA2A</t>
  </si>
  <si>
    <t>1011-Mableton 2A</t>
  </si>
  <si>
    <t>MA1B</t>
  </si>
  <si>
    <t>1010-Mableton 1B</t>
  </si>
  <si>
    <t>MA1A</t>
  </si>
  <si>
    <t>EMERGENCY BALLOT</t>
  </si>
  <si>
    <t>1010-Mableton 1A</t>
  </si>
  <si>
    <t>KE1A</t>
  </si>
  <si>
    <t>1073-Kennesaw 1A</t>
  </si>
  <si>
    <t>FO04</t>
  </si>
  <si>
    <t>1033-Fair Oaks 04</t>
  </si>
  <si>
    <t>1032-Fair Oaks 04</t>
  </si>
  <si>
    <t>FO02</t>
  </si>
  <si>
    <t>EMERGENCY BALLOT DIST 2</t>
  </si>
  <si>
    <t>1033-Fair Oaks 02</t>
  </si>
  <si>
    <t>1032-Fair Oaks 02</t>
  </si>
  <si>
    <t>EL04</t>
  </si>
  <si>
    <t>1084-Elizabeth 04</t>
  </si>
  <si>
    <t>EL02</t>
  </si>
  <si>
    <t>1083-Elizabeth 02</t>
  </si>
  <si>
    <t>EL01</t>
  </si>
  <si>
    <t>1192-Elizabeth 01</t>
  </si>
  <si>
    <t>1126-Elizabeth 01</t>
  </si>
  <si>
    <t>1075-Elizabeth 01</t>
  </si>
  <si>
    <t>1070-Elizabeth 01</t>
  </si>
  <si>
    <t>EP01</t>
  </si>
  <si>
    <t>1083-East Piedmont 01</t>
  </si>
  <si>
    <t>1074-East Piedmont 01</t>
  </si>
  <si>
    <t>DI02</t>
  </si>
  <si>
    <t>1059-Dobbins 02</t>
  </si>
  <si>
    <t>1051-Dobbins 02</t>
  </si>
  <si>
    <t>DI01</t>
  </si>
  <si>
    <t>1109-Dobbins 01</t>
  </si>
  <si>
    <t>1104-Dobbins 01</t>
  </si>
  <si>
    <t>1051-Dobbins 01</t>
  </si>
  <si>
    <t>1039-Dobbins 01</t>
  </si>
  <si>
    <t>CL02</t>
  </si>
  <si>
    <t>1006-Clarkdale 02</t>
  </si>
  <si>
    <t>CL01</t>
  </si>
  <si>
    <t>1037-Clarkdale 01</t>
  </si>
  <si>
    <t>1006-Clarkdale 01</t>
  </si>
  <si>
    <t>1028-Clarkdale 01</t>
  </si>
  <si>
    <t>CA01</t>
  </si>
  <si>
    <t>1059-Chattahoochee 01</t>
  </si>
  <si>
    <t>CK01</t>
  </si>
  <si>
    <t>PAPER</t>
  </si>
  <si>
    <t>1074-Chalker 01</t>
  </si>
  <si>
    <t>BR01</t>
  </si>
  <si>
    <t>1043-Birney 01</t>
  </si>
  <si>
    <t>AU1B</t>
  </si>
  <si>
    <t>1004-Austell 1B</t>
  </si>
  <si>
    <t>1003-Austell 1B</t>
  </si>
  <si>
    <t>1001-Austell 1B</t>
  </si>
  <si>
    <t>AU1A</t>
  </si>
  <si>
    <t>1009-Austell 1A</t>
  </si>
  <si>
    <t>1003-Austell 1A</t>
  </si>
  <si>
    <t>1002-Austell 1A</t>
  </si>
  <si>
    <t xml:space="preserve">EMERGENCY BALLOT_OV  </t>
  </si>
  <si>
    <t>1001-Austell 1A</t>
  </si>
  <si>
    <t>Write In</t>
  </si>
  <si>
    <t>BLK</t>
  </si>
  <si>
    <t>Monique Sheffield</t>
  </si>
  <si>
    <t>Yashica Marshall</t>
  </si>
  <si>
    <t>Matthew Hardwick</t>
  </si>
  <si>
    <t>Julien Grhas</t>
  </si>
  <si>
    <t>PARTY</t>
  </si>
  <si>
    <t>BALLOT</t>
  </si>
  <si>
    <t>VOTE</t>
  </si>
  <si>
    <t>ACT CODE</t>
  </si>
  <si>
    <t>Tracy Stevenson</t>
  </si>
  <si>
    <t>Tanisha Whorton</t>
  </si>
  <si>
    <t>Jaha V. Howard</t>
  </si>
  <si>
    <t>Erick Allen</t>
  </si>
  <si>
    <t xml:space="preserve">Alicia Adams </t>
  </si>
  <si>
    <t>ADD CANDIDATES NAMES</t>
  </si>
  <si>
    <t>SAT3</t>
  </si>
  <si>
    <t>SAT2</t>
  </si>
  <si>
    <t>SAT1</t>
  </si>
  <si>
    <t>STATUS</t>
  </si>
  <si>
    <t>FILTER</t>
  </si>
  <si>
    <t>DC#</t>
  </si>
  <si>
    <t>DIST</t>
  </si>
  <si>
    <t>DC5</t>
  </si>
  <si>
    <t>DC4</t>
  </si>
  <si>
    <t>DC3</t>
  </si>
  <si>
    <t>DC2</t>
  </si>
  <si>
    <t>DC1</t>
  </si>
  <si>
    <t>L&amp;A</t>
  </si>
  <si>
    <t>NAME</t>
  </si>
  <si>
    <t>LINE#</t>
  </si>
  <si>
    <t>NO.</t>
  </si>
  <si>
    <t>2ND VERSION SHOWING WRITE INS</t>
  </si>
  <si>
    <t>Total REP</t>
  </si>
  <si>
    <t>Total DEM</t>
  </si>
  <si>
    <t>SOUTH SATELLITE</t>
  </si>
  <si>
    <t>AUSTELL SATELLITE</t>
  </si>
  <si>
    <t>SOUTHEAST SATELLITE</t>
  </si>
  <si>
    <t>MAIN  SATELLITE</t>
  </si>
  <si>
    <t xml:space="preserve">Dist 4 </t>
  </si>
  <si>
    <t>Dist 2</t>
  </si>
  <si>
    <t>Aus</t>
  </si>
  <si>
    <t>Seast</t>
  </si>
  <si>
    <t>main</t>
  </si>
  <si>
    <t>SOUTH SCANNER</t>
  </si>
  <si>
    <t>MAIN</t>
  </si>
  <si>
    <t>SPECIAL</t>
  </si>
  <si>
    <t>SPECIAL 2</t>
  </si>
  <si>
    <t>SAT 4 South</t>
  </si>
  <si>
    <t>SAT 3 Austell</t>
  </si>
  <si>
    <t>SAT 2 SouthEast</t>
  </si>
  <si>
    <t>SAT 1  SCAN1</t>
  </si>
  <si>
    <t>ELECTION</t>
  </si>
  <si>
    <t>Monique Sheffield  D</t>
  </si>
  <si>
    <t>Yashica Marshall  D</t>
  </si>
  <si>
    <t>Julien Grhas  R</t>
  </si>
  <si>
    <t>Matthew Hardwick  R</t>
  </si>
  <si>
    <t>District 4</t>
  </si>
  <si>
    <t>Tracy Stevenson  D</t>
  </si>
  <si>
    <t>Tanisha Whorton  D</t>
  </si>
  <si>
    <t>Jaha V. Howard  D</t>
  </si>
  <si>
    <t>Erick Allen  D</t>
  </si>
  <si>
    <t>Alicia Adams  R</t>
  </si>
  <si>
    <t>District 2</t>
  </si>
  <si>
    <t>CAT</t>
  </si>
  <si>
    <t>NEW
 DC#s</t>
  </si>
  <si>
    <t>CO
PCT</t>
  </si>
  <si>
    <t>PCT
NAME</t>
  </si>
  <si>
    <t>#</t>
  </si>
  <si>
    <t>Provisional</t>
  </si>
  <si>
    <t>Absentee by Mail</t>
  </si>
  <si>
    <t>Advance Voting</t>
  </si>
  <si>
    <t>Election Day</t>
  </si>
  <si>
    <r>
      <rPr>
        <sz val="8"/>
        <color rgb="FF000000"/>
        <rFont val="Segoe UI"/>
        <family val="2"/>
      </rPr>
      <t>County</t>
    </r>
    <r>
      <rPr>
        <sz val="8"/>
        <color rgb="FF000000"/>
        <rFont val="Segoe UI"/>
        <family val="2"/>
      </rPr>
      <t xml:space="preserve"> - Total</t>
    </r>
  </si>
  <si>
    <t>Total</t>
  </si>
  <si>
    <t/>
  </si>
  <si>
    <t>Vinings 04</t>
  </si>
  <si>
    <t>Vinings 03</t>
  </si>
  <si>
    <t>Vinings 02</t>
  </si>
  <si>
    <t>Vinings 01</t>
  </si>
  <si>
    <t>Terrell Mill 01</t>
  </si>
  <si>
    <t>Sweetwater 01</t>
  </si>
  <si>
    <t>Smyrna 7A</t>
  </si>
  <si>
    <t>Smyrna 6A</t>
  </si>
  <si>
    <t>Smyrna 5A</t>
  </si>
  <si>
    <t>Smyrna 4A</t>
  </si>
  <si>
    <t>Smyrna 3B</t>
  </si>
  <si>
    <t>Smyrna 3A</t>
  </si>
  <si>
    <t>Smyrna 2A</t>
  </si>
  <si>
    <t>Smyrna 1A</t>
  </si>
  <si>
    <t>Sewell Mill 03</t>
  </si>
  <si>
    <t>Powder Springs 3A</t>
  </si>
  <si>
    <t>Powder Springs 2A</t>
  </si>
  <si>
    <t>Powder Springs 1A</t>
  </si>
  <si>
    <t>Powers Ferry 01</t>
  </si>
  <si>
    <t>Oregon 04</t>
  </si>
  <si>
    <t>Oregon 03</t>
  </si>
  <si>
    <t>Oregon 02</t>
  </si>
  <si>
    <t>Oakdale 01</t>
  </si>
  <si>
    <t>Norton Park 01</t>
  </si>
  <si>
    <t>Nickajack 01</t>
  </si>
  <si>
    <t>Marietta 7A</t>
  </si>
  <si>
    <t>Marietta 6B</t>
  </si>
  <si>
    <t>Marietta 6A</t>
  </si>
  <si>
    <t>Marietta 5B</t>
  </si>
  <si>
    <t>Marietta 5A</t>
  </si>
  <si>
    <t>Marietta 4B</t>
  </si>
  <si>
    <t>Marietta 4A</t>
  </si>
  <si>
    <t>Marietta 3B</t>
  </si>
  <si>
    <t>Marietta 3A</t>
  </si>
  <si>
    <t>Marietta 2B</t>
  </si>
  <si>
    <t>Marietta 1A</t>
  </si>
  <si>
    <t>McEachern 01</t>
  </si>
  <si>
    <t>Macland 01</t>
  </si>
  <si>
    <t>Mableton 6B</t>
  </si>
  <si>
    <t>Mableton 6A</t>
  </si>
  <si>
    <t>Mableton 5B</t>
  </si>
  <si>
    <t>Mableton 5A</t>
  </si>
  <si>
    <t>Mableton 4C</t>
  </si>
  <si>
    <t>Mableton 4B</t>
  </si>
  <si>
    <t>Mableton 4A</t>
  </si>
  <si>
    <t>Mableton 3C</t>
  </si>
  <si>
    <t>Mableton 3B</t>
  </si>
  <si>
    <t>Mableton 3A</t>
  </si>
  <si>
    <t>Mableton 2B</t>
  </si>
  <si>
    <t>Mableton 2A</t>
  </si>
  <si>
    <t>Mableton 1B</t>
  </si>
  <si>
    <t>Mableton 1A</t>
  </si>
  <si>
    <t>Kennesaw 1A</t>
  </si>
  <si>
    <t>Fair Oaks 04</t>
  </si>
  <si>
    <t>Fair Oaks 02</t>
  </si>
  <si>
    <t>East Piedmont 01</t>
  </si>
  <si>
    <t>Elizabeth 04</t>
  </si>
  <si>
    <t>Elizabeth 02</t>
  </si>
  <si>
    <t>Elizabeth 01</t>
  </si>
  <si>
    <t>Dobbins 02</t>
  </si>
  <si>
    <t>Dobbins 01</t>
  </si>
  <si>
    <t>Clarkdale 02</t>
  </si>
  <si>
    <t>Clarkdale 01</t>
  </si>
  <si>
    <t>Chalker 01</t>
  </si>
  <si>
    <t>Chattahoochee 01</t>
  </si>
  <si>
    <t>Birney 01</t>
  </si>
  <si>
    <t>Austell 1B</t>
  </si>
  <si>
    <t>Austell 1A</t>
  </si>
  <si>
    <t>County</t>
  </si>
  <si>
    <t>ADV TAB</t>
  </si>
  <si>
    <t>% Turnout</t>
  </si>
  <si>
    <t>Voters Cast</t>
  </si>
  <si>
    <t>Cards Cast</t>
  </si>
  <si>
    <r>
      <rPr>
        <sz val="8"/>
        <color rgb="FF000000"/>
        <rFont val="Segoe UI"/>
        <family val="2"/>
      </rPr>
      <t xml:space="preserve">Registered
</t>
    </r>
    <r>
      <rPr>
        <sz val="8"/>
        <color rgb="FF000000"/>
        <rFont val="Segoe UI"/>
        <family val="2"/>
      </rPr>
      <t>Voters</t>
    </r>
  </si>
  <si>
    <t>Precinct</t>
  </si>
  <si>
    <t>ALL L&amp;A SOVC</t>
  </si>
  <si>
    <t>SOVC for: All Contests, Austell 1A, Austell 1B, Birney 01, Chattahoochee 01, Chalker 01, Clarkdale 01, Clarkdale 02, Dobbins 01, Dobbins 02, Elizabeth 01, Elizabeth 02, Elizabeth 04, East Piedmont 01, Fair Oaks 02, Fair Oaks 04, Kennesaw 1A, Mableton 1A, Mableton 1B, Mableton 2A, Mableton 2B, Mableton 3A, Mableton 3B, Mableton 3C, Mableton 4A, Mableton 4B, Mableton 4C, Mableton 5A, Mableton 5B, Mableton 6A, Mableton 6B, Macland 01, McEachern 01, Marietta 1A, Marietta 2B, Marietta 3A, Marietta 3B, Marietta 4A, Marietta 4B, Marietta 5A, Marietta 5B, Marietta 6A, Marietta 6B, Marietta 7A, Nickajack 01, Norton Park 01, Oakdale 01, Oregon 02, Oregon 03, Oregon 04, Powers Ferry 01, Powder Springs 1A, Powder Springs 2A, Powder Springs 3A, Sewell Mill 03, Smyrna 1A, Smyrna 2A, Smyrna 3A, Smyrna 3B, Smyrna 4A, Smyrna 5A, Smyrna 6A, Smyrna 7A, Sweetwater 01, Terrell Mill 01, Vinings 01, Vinings 02, Vinings 03, Vinings 04, All Counting Groups</t>
  </si>
  <si>
    <t>Closed Primary</t>
  </si>
  <si>
    <t>Cobb</t>
  </si>
  <si>
    <t>Page: 1 of 5</t>
  </si>
  <si>
    <t>SOVC Comparison</t>
  </si>
  <si>
    <t>ED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</si>
</sst>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10409]0.00%"/>
    <numFmt numFmtId="166" formatCode="[$-10409]#,##0"/>
    <numFmt numFmtId="167" formatCode="[$-10409]#,##0;\(#,##0\)"/>
    <numFmt numFmtId="168" formatCode="[$-10409]mmmm\ dd\,\ yyyy"/>
  </numFmts>
  <fonts count="66" x14ac:knownFonts="1">
    <font>
      <sz val="11"/>
      <color theme="1"/>
      <name val="Calibri"/>
      <family val="2"/>
      <scheme val="minor"/>
    </font>
    <font>
      <sz val="11"/>
      <color rgb="FFFF0000"/>
      <name val="Calibri"/>
      <family val="2"/>
      <scheme val="minor"/>
    </font>
    <font>
      <b/>
      <sz val="11"/>
      <color theme="1"/>
      <name val="Calibri"/>
      <family val="2"/>
      <scheme val="minor"/>
    </font>
    <font>
      <sz val="11"/>
      <name val="Consolas"/>
      <family val="3"/>
    </font>
    <font>
      <sz val="10"/>
      <name val="Consolas"/>
      <family val="3"/>
    </font>
    <font>
      <sz val="8"/>
      <color theme="0" tint="-0.34998626667073579"/>
      <name val="Consolas"/>
      <family val="3"/>
    </font>
    <font>
      <sz val="6"/>
      <name val="Consolas"/>
      <family val="3"/>
    </font>
    <font>
      <sz val="12"/>
      <name val="Consolas"/>
      <family val="3"/>
    </font>
    <font>
      <sz val="8"/>
      <name val="Consolas"/>
      <family val="3"/>
    </font>
    <font>
      <sz val="7"/>
      <name val="Consolas"/>
      <family val="3"/>
    </font>
    <font>
      <sz val="11"/>
      <name val="Calibri"/>
      <family val="2"/>
      <scheme val="minor"/>
    </font>
    <font>
      <sz val="10"/>
      <name val="Calibri"/>
      <family val="2"/>
      <scheme val="minor"/>
    </font>
    <font>
      <sz val="11"/>
      <color rgb="FFFF0000"/>
      <name val="Consolas"/>
      <family val="3"/>
    </font>
    <font>
      <sz val="10"/>
      <color theme="0" tint="-0.34998626667073579"/>
      <name val="Consolas"/>
      <family val="3"/>
    </font>
    <font>
      <sz val="11"/>
      <color theme="0" tint="-0.34998626667073579"/>
      <name val="Consolas"/>
      <family val="3"/>
    </font>
    <font>
      <sz val="7"/>
      <color theme="0" tint="-0.34998626667073579"/>
      <name val="Consolas"/>
      <family val="3"/>
    </font>
    <font>
      <sz val="6"/>
      <color theme="0" tint="-0.34998626667073579"/>
      <name val="Consolas"/>
      <family val="3"/>
    </font>
    <font>
      <sz val="8"/>
      <color theme="0" tint="-0.34998626667073579"/>
      <name val="Calibri"/>
      <family val="2"/>
      <scheme val="minor"/>
    </font>
    <font>
      <b/>
      <sz val="11"/>
      <color rgb="FFFF0000"/>
      <name val="Consolas"/>
      <family val="3"/>
    </font>
    <font>
      <b/>
      <sz val="8"/>
      <name val="Consolas"/>
      <family val="3"/>
    </font>
    <font>
      <b/>
      <sz val="11"/>
      <name val="Consolas"/>
      <family val="3"/>
    </font>
    <font>
      <sz val="11"/>
      <color rgb="FF0070C0"/>
      <name val="Consolas"/>
      <family val="3"/>
    </font>
    <font>
      <sz val="10"/>
      <color theme="1"/>
      <name val="Consolas"/>
      <family val="3"/>
    </font>
    <font>
      <b/>
      <sz val="8"/>
      <name val="Wingdings"/>
      <family val="2"/>
      <charset val="2"/>
    </font>
    <font>
      <b/>
      <sz val="8"/>
      <name val="Verdana"/>
      <family val="2"/>
    </font>
    <font>
      <b/>
      <sz val="8"/>
      <name val="Wingdings"/>
      <charset val="2"/>
    </font>
    <font>
      <sz val="9"/>
      <name val="Consolas"/>
      <family val="3"/>
    </font>
    <font>
      <b/>
      <sz val="12"/>
      <name val="Consolas"/>
      <family val="3"/>
    </font>
    <font>
      <b/>
      <sz val="10"/>
      <name val="Calibri"/>
      <family val="2"/>
      <scheme val="minor"/>
    </font>
    <font>
      <b/>
      <sz val="11"/>
      <name val="Calibri"/>
      <family val="2"/>
      <scheme val="minor"/>
    </font>
    <font>
      <sz val="12"/>
      <color rgb="FFFF0000"/>
      <name val="Consolas"/>
      <family val="3"/>
    </font>
    <font>
      <sz val="11"/>
      <color theme="1"/>
      <name val="Consolas"/>
      <family val="3"/>
    </font>
    <font>
      <b/>
      <sz val="12"/>
      <color rgb="FFFF0000"/>
      <name val="Consolas"/>
      <family val="3"/>
    </font>
    <font>
      <sz val="9"/>
      <color rgb="FFFF0000"/>
      <name val="Consolas"/>
      <family val="3"/>
    </font>
    <font>
      <b/>
      <sz val="8"/>
      <color rgb="FFFF0000"/>
      <name val="Consolas"/>
      <family val="3"/>
    </font>
    <font>
      <sz val="8"/>
      <color rgb="FFFF0000"/>
      <name val="Consolas"/>
      <family val="3"/>
    </font>
    <font>
      <sz val="6"/>
      <name val="Calibri"/>
      <family val="2"/>
      <scheme val="minor"/>
    </font>
    <font>
      <sz val="14"/>
      <name val="Consolas"/>
      <family val="3"/>
    </font>
    <font>
      <b/>
      <sz val="14"/>
      <name val="Consolas"/>
      <family val="3"/>
    </font>
    <font>
      <sz val="10"/>
      <color theme="0" tint="-0.34998626667073579"/>
      <name val="Calibri"/>
      <family val="2"/>
      <scheme val="minor"/>
    </font>
    <font>
      <b/>
      <sz val="11"/>
      <color theme="1"/>
      <name val="Consolas"/>
      <family val="3"/>
    </font>
    <font>
      <b/>
      <sz val="12"/>
      <color theme="1"/>
      <name val="Calibri"/>
      <family val="2"/>
      <scheme val="minor"/>
    </font>
    <font>
      <b/>
      <sz val="10"/>
      <name val="Consolas"/>
      <family val="3"/>
    </font>
    <font>
      <sz val="11"/>
      <color rgb="FF0070C0"/>
      <name val="Calibri"/>
      <family val="2"/>
      <scheme val="minor"/>
    </font>
    <font>
      <b/>
      <sz val="9"/>
      <name val="Consolas"/>
      <family val="3"/>
    </font>
    <font>
      <b/>
      <sz val="8"/>
      <color theme="0" tint="-0.34998626667073579"/>
      <name val="Consolas"/>
      <family val="3"/>
    </font>
    <font>
      <b/>
      <sz val="6"/>
      <name val="Consolas"/>
      <family val="3"/>
    </font>
    <font>
      <b/>
      <sz val="7"/>
      <name val="Consolas"/>
      <family val="3"/>
    </font>
    <font>
      <b/>
      <sz val="10"/>
      <color theme="0"/>
      <name val="Consolas"/>
      <family val="3"/>
    </font>
    <font>
      <sz val="10"/>
      <color theme="0"/>
      <name val="Consolas"/>
      <family val="3"/>
    </font>
    <font>
      <sz val="12"/>
      <color theme="1"/>
      <name val="Consolas"/>
      <family val="3"/>
    </font>
    <font>
      <b/>
      <i/>
      <sz val="12"/>
      <color theme="1"/>
      <name val="Consolas"/>
      <family val="3"/>
    </font>
    <font>
      <b/>
      <sz val="10"/>
      <color theme="1"/>
      <name val="Consolas"/>
      <family val="3"/>
    </font>
    <font>
      <sz val="10"/>
      <color theme="1"/>
      <name val="Calibri"/>
      <family val="2"/>
      <scheme val="minor"/>
    </font>
    <font>
      <b/>
      <sz val="10"/>
      <color theme="1"/>
      <name val="Calibri"/>
      <family val="2"/>
      <scheme val="minor"/>
    </font>
    <font>
      <sz val="11"/>
      <color rgb="FF000000"/>
      <name val="Calibri"/>
      <family val="2"/>
      <scheme val="minor"/>
    </font>
    <font>
      <sz val="11"/>
      <name val="Calibri"/>
      <family val="2"/>
    </font>
    <font>
      <sz val="8"/>
      <name val="Calibri"/>
      <family val="2"/>
    </font>
    <font>
      <sz val="8"/>
      <color rgb="FF000000"/>
      <name val="Segoe UI"/>
      <family val="2"/>
    </font>
    <font>
      <sz val="10"/>
      <color rgb="FF000000"/>
      <name val="Segoe UI"/>
      <family val="2"/>
    </font>
    <font>
      <b/>
      <sz val="10"/>
      <color rgb="FF000000"/>
      <name val="Segoe UI"/>
      <family val="2"/>
    </font>
    <font>
      <b/>
      <sz val="11"/>
      <color rgb="FF000000"/>
      <name val="Segoe UI"/>
      <family val="2"/>
    </font>
    <font>
      <sz val="9"/>
      <name val="Calibri"/>
      <family val="2"/>
    </font>
    <font>
      <sz val="9"/>
      <color rgb="FF000000"/>
      <name val="Georgia"/>
      <family val="1"/>
    </font>
    <font>
      <sz val="9"/>
      <color rgb="FF696969"/>
      <name val="Tahoma"/>
      <family val="2"/>
    </font>
    <font>
      <b/>
      <sz val="9"/>
      <color rgb="FF000000"/>
      <name val="Georgia"/>
      <family val="1"/>
    </font>
  </fonts>
  <fills count="18">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1"/>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rgb="FFFF0000"/>
        <bgColor indexed="64"/>
      </patternFill>
    </fill>
    <fill>
      <patternFill patternType="solid">
        <fgColor theme="1"/>
        <bgColor rgb="FF000000"/>
      </patternFill>
    </fill>
    <fill>
      <patternFill patternType="solid">
        <fgColor theme="8" tint="0.79998168889431442"/>
        <bgColor rgb="FF000000"/>
      </patternFill>
    </fill>
    <fill>
      <patternFill patternType="solid">
        <fgColor theme="0" tint="-0.249977111117893"/>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FFCC"/>
        <bgColor rgb="FFE0E0E0"/>
      </patternFill>
    </fill>
    <fill>
      <patternFill patternType="solid">
        <fgColor theme="8" tint="0.79998168889431442"/>
        <bgColor rgb="FFE0E0E0"/>
      </patternFill>
    </fill>
    <fill>
      <patternFill patternType="solid">
        <fgColor theme="0" tint="-0.14999847407452621"/>
        <bgColor rgb="FFE0E0E0"/>
      </patternFill>
    </fill>
  </fills>
  <borders count="42">
    <border>
      <left/>
      <right/>
      <top/>
      <bottom/>
      <diagonal/>
    </border>
    <border>
      <left style="hair">
        <color auto="1"/>
      </left>
      <right style="hair">
        <color auto="1"/>
      </right>
      <top style="hair">
        <color auto="1"/>
      </top>
      <bottom style="hair">
        <color auto="1"/>
      </bottom>
      <diagonal/>
    </border>
    <border>
      <left/>
      <right/>
      <top style="medium">
        <color auto="1"/>
      </top>
      <bottom/>
      <diagonal/>
    </border>
    <border>
      <left style="hair">
        <color auto="1"/>
      </left>
      <right style="medium">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medium">
        <color auto="1"/>
      </left>
      <right style="hair">
        <color auto="1"/>
      </right>
      <top style="medium">
        <color auto="1"/>
      </top>
      <bottom style="medium">
        <color auto="1"/>
      </bottom>
      <diagonal/>
    </border>
    <border>
      <left style="hair">
        <color auto="1"/>
      </left>
      <right/>
      <top style="hair">
        <color auto="1"/>
      </top>
      <bottom style="hair">
        <color auto="1"/>
      </bottom>
      <diagonal/>
    </border>
    <border>
      <left/>
      <right/>
      <top style="medium">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hair">
        <color auto="1"/>
      </right>
      <top style="hair">
        <color auto="1"/>
      </top>
      <bottom style="medium">
        <color auto="1"/>
      </bottom>
      <diagonal/>
    </border>
    <border>
      <left/>
      <right/>
      <top/>
      <bottom style="medium">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hair">
        <color auto="1"/>
      </bottom>
      <diagonal/>
    </border>
    <border>
      <left style="medium">
        <color auto="1"/>
      </left>
      <right style="medium">
        <color auto="1"/>
      </right>
      <top style="medium">
        <color auto="1"/>
      </top>
      <bottom style="medium">
        <color auto="1"/>
      </bottom>
      <diagonal/>
    </border>
    <border>
      <left style="hair">
        <color auto="1"/>
      </left>
      <right style="medium">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medium">
        <color auto="1"/>
      </top>
      <bottom style="hair">
        <color auto="1"/>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hair">
        <color auto="1"/>
      </left>
      <right style="hair">
        <color auto="1"/>
      </right>
      <top style="medium">
        <color auto="1"/>
      </top>
      <bottom/>
      <diagonal/>
    </border>
    <border>
      <left/>
      <right/>
      <top style="hair">
        <color auto="1"/>
      </top>
      <bottom style="medium">
        <color auto="1"/>
      </bottom>
      <diagonal/>
    </border>
    <border>
      <left/>
      <right style="hair">
        <color auto="1"/>
      </right>
      <top style="medium">
        <color auto="1"/>
      </top>
      <bottom style="hair">
        <color auto="1"/>
      </bottom>
      <diagonal/>
    </border>
    <border>
      <left/>
      <right/>
      <top style="medium">
        <color auto="1"/>
      </top>
      <bottom style="hair">
        <color auto="1"/>
      </bottom>
      <diagonal/>
    </border>
    <border>
      <left style="hair">
        <color auto="1"/>
      </left>
      <right/>
      <top style="medium">
        <color auto="1"/>
      </top>
      <bottom style="hair">
        <color auto="1"/>
      </bottom>
      <diagonal/>
    </border>
    <border>
      <left style="hair">
        <color auto="1"/>
      </left>
      <right style="hair">
        <color auto="1"/>
      </right>
      <top style="hair">
        <color auto="1"/>
      </top>
      <bottom/>
      <diagonal/>
    </border>
    <border>
      <left style="hair">
        <color auto="1"/>
      </left>
      <right style="medium">
        <color auto="1"/>
      </right>
      <top/>
      <bottom style="medium">
        <color auto="1"/>
      </bottom>
      <diagonal/>
    </border>
    <border>
      <left style="hair">
        <color auto="1"/>
      </left>
      <right style="hair">
        <color auto="1"/>
      </right>
      <top/>
      <bottom style="medium">
        <color auto="1"/>
      </bottom>
      <diagonal/>
    </border>
    <border>
      <left style="medium">
        <color auto="1"/>
      </left>
      <right style="hair">
        <color auto="1"/>
      </right>
      <top/>
      <bottom style="medium">
        <color auto="1"/>
      </bottom>
      <diagonal/>
    </border>
    <border>
      <left/>
      <right/>
      <top style="hair">
        <color auto="1"/>
      </top>
      <bottom style="hair">
        <color auto="1"/>
      </bottom>
      <diagonal/>
    </border>
    <border>
      <left style="hair">
        <color auto="1"/>
      </left>
      <right/>
      <top/>
      <bottom/>
      <diagonal/>
    </border>
    <border>
      <left style="hair">
        <color auto="1"/>
      </left>
      <right style="thin">
        <color auto="1"/>
      </right>
      <top style="thin">
        <color auto="1"/>
      </top>
      <bottom/>
      <diagonal/>
    </border>
    <border>
      <left style="hair">
        <color auto="1"/>
      </left>
      <right style="hair">
        <color auto="1"/>
      </right>
      <top style="thin">
        <color auto="1"/>
      </top>
      <bottom/>
      <diagonal/>
    </border>
    <border>
      <left style="thin">
        <color auto="1"/>
      </left>
      <right style="hair">
        <color auto="1"/>
      </right>
      <top style="thin">
        <color auto="1"/>
      </top>
      <bottom/>
      <diagonal/>
    </border>
    <border>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bottom style="hair">
        <color auto="1"/>
      </bottom>
      <diagonal/>
    </border>
    <border>
      <left style="hair">
        <color auto="1"/>
      </left>
      <right/>
      <top/>
      <bottom style="hair">
        <color auto="1"/>
      </bottom>
      <diagonal/>
    </border>
    <border>
      <left style="hair">
        <color auto="1"/>
      </left>
      <right style="hair">
        <color auto="1"/>
      </right>
      <top/>
      <bottom/>
      <diagonal/>
    </border>
    <border>
      <left style="hair">
        <color auto="1"/>
      </left>
      <right style="medium">
        <color auto="1"/>
      </right>
      <top style="medium">
        <color auto="1"/>
      </top>
      <bottom/>
      <diagonal/>
    </border>
    <border>
      <left style="medium">
        <color auto="1"/>
      </left>
      <right style="hair">
        <color auto="1"/>
      </right>
      <top style="medium">
        <color auto="1"/>
      </top>
      <bottom/>
      <diagonal/>
    </border>
    <border>
      <left style="thin">
        <color rgb="FFD3D3D3"/>
      </left>
      <right style="thin">
        <color rgb="FFD3D3D3"/>
      </right>
      <top style="thin">
        <color rgb="FFD3D3D3"/>
      </top>
      <bottom style="thin">
        <color rgb="FFD3D3D3"/>
      </bottom>
      <diagonal/>
    </border>
  </borders>
  <cellStyleXfs count="2">
    <xf numFmtId="0" fontId="0" fillId="0" borderId="0"/>
    <xf numFmtId="0" fontId="55" fillId="0" borderId="0"/>
  </cellStyleXfs>
  <cellXfs count="393">
    <xf numFmtId="0" fontId="0" fillId="0" borderId="0" xfId="0"/>
    <xf numFmtId="0" fontId="3" fillId="0" borderId="0" xfId="0" applyFont="1" applyAlignment="1">
      <alignment horizontal="right"/>
    </xf>
    <xf numFmtId="0" fontId="3" fillId="0" borderId="0" xfId="0" applyFont="1" applyAlignment="1">
      <alignment horizontal="center"/>
    </xf>
    <xf numFmtId="0" fontId="3" fillId="0" borderId="0" xfId="0" applyFont="1" applyAlignment="1">
      <alignment horizontal="left"/>
    </xf>
    <xf numFmtId="164" fontId="4" fillId="0" borderId="0" xfId="0" applyNumberFormat="1" applyFont="1" applyAlignment="1">
      <alignment horizontal="left"/>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right"/>
    </xf>
    <xf numFmtId="0" fontId="6" fillId="0" borderId="0" xfId="0" applyFont="1" applyAlignment="1">
      <alignment horizontal="center"/>
    </xf>
    <xf numFmtId="164" fontId="3" fillId="0" borderId="0" xfId="0" applyNumberFormat="1" applyFont="1" applyAlignment="1">
      <alignment horizontal="center"/>
    </xf>
    <xf numFmtId="0" fontId="7" fillId="0" borderId="1" xfId="0" applyFont="1" applyBorder="1" applyAlignment="1">
      <alignment horizontal="center"/>
    </xf>
    <xf numFmtId="0" fontId="8" fillId="0" borderId="0" xfId="0" applyFont="1" applyAlignment="1">
      <alignment horizontal="left"/>
    </xf>
    <xf numFmtId="0" fontId="9" fillId="0" borderId="0" xfId="0" applyFont="1" applyAlignment="1">
      <alignment horizontal="center"/>
    </xf>
    <xf numFmtId="0" fontId="7" fillId="0" borderId="0" xfId="0" applyFont="1" applyAlignment="1">
      <alignment horizontal="center"/>
    </xf>
    <xf numFmtId="0" fontId="10" fillId="0" borderId="0" xfId="0" applyFont="1"/>
    <xf numFmtId="0" fontId="11" fillId="0" borderId="0" xfId="0" applyFont="1" applyAlignment="1">
      <alignment horizontal="center"/>
    </xf>
    <xf numFmtId="1" fontId="12" fillId="2" borderId="0" xfId="0" applyNumberFormat="1" applyFont="1" applyFill="1" applyAlignment="1">
      <alignment horizontal="center"/>
    </xf>
    <xf numFmtId="1" fontId="3" fillId="3" borderId="0" xfId="0" applyNumberFormat="1" applyFont="1" applyFill="1" applyAlignment="1">
      <alignment horizontal="center"/>
    </xf>
    <xf numFmtId="0" fontId="7" fillId="3" borderId="0" xfId="0" applyFont="1" applyFill="1" applyAlignment="1">
      <alignment horizontal="center"/>
    </xf>
    <xf numFmtId="0" fontId="8" fillId="0" borderId="0" xfId="0" applyFont="1" applyAlignment="1">
      <alignment horizontal="center"/>
    </xf>
    <xf numFmtId="0" fontId="13" fillId="0" borderId="0" xfId="0" applyFont="1" applyAlignment="1">
      <alignment horizontal="left"/>
    </xf>
    <xf numFmtId="164" fontId="13" fillId="0" borderId="0" xfId="0" applyNumberFormat="1" applyFont="1" applyAlignment="1">
      <alignment horizontal="left"/>
    </xf>
    <xf numFmtId="0" fontId="13" fillId="0" borderId="0" xfId="0" applyFont="1" applyAlignment="1">
      <alignment horizontal="center"/>
    </xf>
    <xf numFmtId="0" fontId="14" fillId="3" borderId="1" xfId="0" applyFont="1" applyFill="1" applyBorder="1" applyAlignment="1">
      <alignment horizontal="center"/>
    </xf>
    <xf numFmtId="0" fontId="3" fillId="0" borderId="2" xfId="0" applyFont="1" applyBorder="1" applyAlignment="1">
      <alignment horizontal="center"/>
    </xf>
    <xf numFmtId="0" fontId="3" fillId="3" borderId="3" xfId="0" applyFont="1" applyFill="1" applyBorder="1" applyAlignment="1">
      <alignment horizontal="center"/>
    </xf>
    <xf numFmtId="0" fontId="6" fillId="3" borderId="4" xfId="0" applyFont="1" applyFill="1" applyBorder="1" applyAlignment="1">
      <alignment horizontal="center"/>
    </xf>
    <xf numFmtId="0" fontId="3" fillId="3" borderId="4" xfId="0" applyFont="1" applyFill="1" applyBorder="1" applyAlignment="1">
      <alignment horizontal="center"/>
    </xf>
    <xf numFmtId="164" fontId="3" fillId="3" borderId="4" xfId="0" applyNumberFormat="1" applyFont="1" applyFill="1" applyBorder="1" applyAlignment="1">
      <alignment horizontal="center"/>
    </xf>
    <xf numFmtId="164" fontId="7" fillId="3" borderId="4" xfId="0" applyNumberFormat="1" applyFont="1" applyFill="1" applyBorder="1" applyAlignment="1">
      <alignment horizontal="center"/>
    </xf>
    <xf numFmtId="0" fontId="7" fillId="3" borderId="4" xfId="0" applyFont="1" applyFill="1" applyBorder="1" applyAlignment="1">
      <alignment horizontal="center"/>
    </xf>
    <xf numFmtId="0" fontId="8" fillId="3" borderId="4" xfId="0" applyFont="1" applyFill="1" applyBorder="1" applyAlignment="1">
      <alignment horizontal="center"/>
    </xf>
    <xf numFmtId="0" fontId="3" fillId="3" borderId="5" xfId="0" applyFont="1" applyFill="1" applyBorder="1" applyAlignment="1">
      <alignment horizontal="center"/>
    </xf>
    <xf numFmtId="0" fontId="15" fillId="3" borderId="6" xfId="0" applyFont="1" applyFill="1" applyBorder="1" applyAlignment="1">
      <alignment horizontal="center"/>
    </xf>
    <xf numFmtId="0" fontId="5" fillId="0" borderId="0" xfId="0" applyFont="1" applyAlignment="1">
      <alignment horizontal="center"/>
    </xf>
    <xf numFmtId="0" fontId="16" fillId="0" borderId="0" xfId="0" applyFont="1" applyAlignment="1">
      <alignment horizontal="center"/>
    </xf>
    <xf numFmtId="164" fontId="5" fillId="0" borderId="0" xfId="0" applyNumberFormat="1" applyFont="1" applyAlignment="1">
      <alignment horizontal="center"/>
    </xf>
    <xf numFmtId="0" fontId="3" fillId="0" borderId="7" xfId="0" applyFont="1" applyBorder="1" applyAlignment="1">
      <alignment horizontal="center"/>
    </xf>
    <xf numFmtId="0" fontId="9" fillId="0" borderId="6" xfId="0" applyFont="1" applyBorder="1" applyAlignment="1">
      <alignment horizontal="center"/>
    </xf>
    <xf numFmtId="0" fontId="10" fillId="0" borderId="0" xfId="0" applyFont="1" applyAlignment="1">
      <alignment horizontal="left"/>
    </xf>
    <xf numFmtId="0" fontId="17" fillId="0" borderId="0" xfId="0" applyFont="1" applyAlignment="1">
      <alignment horizontal="right"/>
    </xf>
    <xf numFmtId="0" fontId="3" fillId="0" borderId="8" xfId="0" applyFont="1" applyBorder="1" applyAlignment="1">
      <alignment horizontal="center"/>
    </xf>
    <xf numFmtId="0" fontId="6" fillId="0" borderId="9" xfId="0" applyFont="1" applyBorder="1" applyAlignment="1">
      <alignment horizontal="center"/>
    </xf>
    <xf numFmtId="0" fontId="3" fillId="0" borderId="9" xfId="0" applyFont="1" applyBorder="1" applyAlignment="1">
      <alignment horizontal="center"/>
    </xf>
    <xf numFmtId="164" fontId="3" fillId="0" borderId="9" xfId="0" applyNumberFormat="1" applyFont="1" applyBorder="1" applyAlignment="1">
      <alignment horizontal="center"/>
    </xf>
    <xf numFmtId="0" fontId="3" fillId="0" borderId="10" xfId="0" applyFont="1" applyBorder="1" applyAlignment="1">
      <alignment horizontal="center"/>
    </xf>
    <xf numFmtId="0" fontId="3" fillId="0" borderId="9" xfId="0" applyFont="1" applyBorder="1" applyAlignment="1">
      <alignment horizontal="center" vertical="center"/>
    </xf>
    <xf numFmtId="0" fontId="7" fillId="0" borderId="9" xfId="0" applyFont="1" applyBorder="1" applyAlignment="1">
      <alignment horizontal="center" vertical="center"/>
    </xf>
    <xf numFmtId="1" fontId="3" fillId="3" borderId="9" xfId="0" applyNumberFormat="1" applyFont="1" applyFill="1" applyBorder="1" applyAlignment="1">
      <alignment horizontal="center" vertical="center"/>
    </xf>
    <xf numFmtId="0" fontId="3" fillId="3" borderId="9" xfId="0" applyFont="1" applyFill="1" applyBorder="1" applyAlignment="1">
      <alignment horizontal="center" vertical="center"/>
    </xf>
    <xf numFmtId="0" fontId="8" fillId="3" borderId="9" xfId="0" applyFont="1" applyFill="1" applyBorder="1" applyAlignment="1">
      <alignment horizontal="left"/>
    </xf>
    <xf numFmtId="0" fontId="3" fillId="3" borderId="9" xfId="0" applyFont="1" applyFill="1" applyBorder="1" applyAlignment="1">
      <alignment horizontal="left"/>
    </xf>
    <xf numFmtId="0" fontId="3" fillId="0" borderId="11" xfId="0" applyFont="1" applyBorder="1" applyAlignment="1">
      <alignment horizontal="center"/>
    </xf>
    <xf numFmtId="0" fontId="3" fillId="0" borderId="12" xfId="0" applyFont="1" applyBorder="1" applyAlignment="1">
      <alignment horizontal="center"/>
    </xf>
    <xf numFmtId="0" fontId="6" fillId="0" borderId="1" xfId="0" applyFont="1" applyBorder="1" applyAlignment="1">
      <alignment horizontal="center"/>
    </xf>
    <xf numFmtId="0" fontId="3" fillId="0" borderId="1" xfId="0" applyFont="1" applyBorder="1" applyAlignment="1">
      <alignment horizontal="center"/>
    </xf>
    <xf numFmtId="164" fontId="3" fillId="0" borderId="1" xfId="0" applyNumberFormat="1" applyFont="1" applyBorder="1" applyAlignment="1">
      <alignment horizontal="center"/>
    </xf>
    <xf numFmtId="0" fontId="3" fillId="0" borderId="0" xfId="0" applyFont="1" applyAlignment="1">
      <alignment horizontal="center" vertical="center"/>
    </xf>
    <xf numFmtId="0" fontId="3" fillId="0" borderId="1" xfId="0" applyFont="1" applyBorder="1" applyAlignment="1">
      <alignment horizontal="center" vertical="center"/>
    </xf>
    <xf numFmtId="0" fontId="7" fillId="0" borderId="1" xfId="0" applyFont="1" applyBorder="1" applyAlignment="1">
      <alignment horizontal="center" vertical="center"/>
    </xf>
    <xf numFmtId="164" fontId="3" fillId="3" borderId="1" xfId="0" applyNumberFormat="1" applyFont="1" applyFill="1" applyBorder="1" applyAlignment="1">
      <alignment horizontal="center"/>
    </xf>
    <xf numFmtId="0" fontId="3" fillId="3" borderId="1" xfId="0" applyFont="1" applyFill="1" applyBorder="1" applyAlignment="1">
      <alignment horizontal="center" vertical="center"/>
    </xf>
    <xf numFmtId="0" fontId="8" fillId="3" borderId="1" xfId="0" applyFont="1" applyFill="1" applyBorder="1" applyAlignment="1">
      <alignment horizontal="left"/>
    </xf>
    <xf numFmtId="0" fontId="3" fillId="3" borderId="1" xfId="0" applyFont="1" applyFill="1" applyBorder="1" applyAlignment="1">
      <alignment horizontal="left"/>
    </xf>
    <xf numFmtId="0" fontId="3" fillId="0" borderId="13" xfId="0" applyFont="1" applyBorder="1" applyAlignment="1">
      <alignment horizontal="center"/>
    </xf>
    <xf numFmtId="0" fontId="8" fillId="0" borderId="1" xfId="0" applyFont="1" applyBorder="1" applyAlignment="1">
      <alignment horizontal="left"/>
    </xf>
    <xf numFmtId="0" fontId="3" fillId="0" borderId="1" xfId="0" applyFont="1" applyBorder="1" applyAlignment="1">
      <alignment horizontal="left"/>
    </xf>
    <xf numFmtId="0" fontId="0" fillId="0" borderId="0" xfId="0" applyAlignment="1">
      <alignment horizontal="center"/>
    </xf>
    <xf numFmtId="0" fontId="12" fillId="0" borderId="1" xfId="0" applyFont="1" applyBorder="1" applyAlignment="1">
      <alignment horizontal="center"/>
    </xf>
    <xf numFmtId="0" fontId="18" fillId="0" borderId="1" xfId="0" applyFont="1" applyBorder="1" applyAlignment="1">
      <alignment horizontal="center" vertical="center"/>
    </xf>
    <xf numFmtId="164" fontId="12" fillId="0" borderId="1" xfId="0" applyNumberFormat="1" applyFont="1" applyBorder="1" applyAlignment="1">
      <alignment horizontal="center"/>
    </xf>
    <xf numFmtId="0" fontId="8" fillId="0" borderId="14" xfId="0" applyFont="1" applyBorder="1" applyAlignment="1">
      <alignment horizontal="left" vertical="center"/>
    </xf>
    <xf numFmtId="0" fontId="12" fillId="0" borderId="1" xfId="0" applyFont="1" applyBorder="1" applyAlignment="1">
      <alignment horizontal="left"/>
    </xf>
    <xf numFmtId="164" fontId="3" fillId="0" borderId="1" xfId="0" applyNumberFormat="1" applyFont="1" applyBorder="1" applyAlignment="1">
      <alignment horizontal="center" vertical="center"/>
    </xf>
    <xf numFmtId="0" fontId="3" fillId="0" borderId="1" xfId="0" applyFont="1" applyBorder="1" applyAlignment="1">
      <alignment horizontal="left" vertical="center"/>
    </xf>
    <xf numFmtId="0" fontId="8" fillId="0" borderId="6" xfId="0" applyFont="1" applyBorder="1" applyAlignment="1">
      <alignment horizontal="center"/>
    </xf>
    <xf numFmtId="164" fontId="3" fillId="0" borderId="1" xfId="0" applyNumberFormat="1" applyFont="1" applyBorder="1" applyAlignment="1">
      <alignment horizontal="center" vertical="top"/>
    </xf>
    <xf numFmtId="0" fontId="3" fillId="0" borderId="1" xfId="0" applyFont="1" applyBorder="1" applyAlignment="1">
      <alignment horizontal="center" vertical="top"/>
    </xf>
    <xf numFmtId="0" fontId="19" fillId="0" borderId="1" xfId="0" applyFont="1" applyBorder="1" applyAlignment="1">
      <alignment horizontal="center" vertical="top"/>
    </xf>
    <xf numFmtId="0" fontId="20" fillId="0" borderId="1" xfId="0" applyFont="1" applyBorder="1" applyAlignment="1">
      <alignment horizontal="center" vertical="top"/>
    </xf>
    <xf numFmtId="164" fontId="3" fillId="4" borderId="1" xfId="0" applyNumberFormat="1" applyFont="1" applyFill="1" applyBorder="1" applyAlignment="1">
      <alignment horizontal="center" vertical="center"/>
    </xf>
    <xf numFmtId="0" fontId="21" fillId="5" borderId="1" xfId="0" applyFont="1" applyFill="1" applyBorder="1" applyAlignment="1">
      <alignment horizontal="center" vertical="center"/>
    </xf>
    <xf numFmtId="0" fontId="12" fillId="5" borderId="1" xfId="0" applyFont="1" applyFill="1" applyBorder="1" applyAlignment="1">
      <alignment horizontal="center" vertical="center"/>
    </xf>
    <xf numFmtId="0" fontId="22" fillId="0" borderId="0" xfId="0" applyFont="1" applyAlignment="1">
      <alignment horizontal="left"/>
    </xf>
    <xf numFmtId="0" fontId="3" fillId="5" borderId="12" xfId="0" applyFont="1" applyFill="1" applyBorder="1" applyAlignment="1">
      <alignment horizontal="center"/>
    </xf>
    <xf numFmtId="0" fontId="6" fillId="5" borderId="1" xfId="0" applyFont="1" applyFill="1" applyBorder="1" applyAlignment="1">
      <alignment horizontal="center"/>
    </xf>
    <xf numFmtId="0" fontId="3" fillId="5" borderId="1" xfId="0" applyFont="1" applyFill="1" applyBorder="1" applyAlignment="1">
      <alignment horizontal="center"/>
    </xf>
    <xf numFmtId="0" fontId="3" fillId="5" borderId="1" xfId="0" applyFont="1" applyFill="1" applyBorder="1" applyAlignment="1">
      <alignment horizontal="center" vertical="center"/>
    </xf>
    <xf numFmtId="164" fontId="3" fillId="5" borderId="1" xfId="0" applyNumberFormat="1" applyFont="1" applyFill="1" applyBorder="1" applyAlignment="1">
      <alignment horizontal="center" vertical="center"/>
    </xf>
    <xf numFmtId="0" fontId="7" fillId="5" borderId="1" xfId="0" applyFont="1" applyFill="1" applyBorder="1" applyAlignment="1">
      <alignment horizontal="center"/>
    </xf>
    <xf numFmtId="164" fontId="3" fillId="3" borderId="1" xfId="0" applyNumberFormat="1" applyFont="1" applyFill="1" applyBorder="1" applyAlignment="1">
      <alignment horizontal="center" vertical="center"/>
    </xf>
    <xf numFmtId="0" fontId="23" fillId="5" borderId="14" xfId="0" applyFont="1" applyFill="1" applyBorder="1" applyAlignment="1">
      <alignment horizontal="center" vertical="center" wrapText="1"/>
    </xf>
    <xf numFmtId="0" fontId="20" fillId="5" borderId="1" xfId="0" applyFont="1" applyFill="1" applyBorder="1" applyAlignment="1">
      <alignment horizontal="center" vertical="top"/>
    </xf>
    <xf numFmtId="0" fontId="2" fillId="0" borderId="0" xfId="0" applyFont="1" applyAlignment="1">
      <alignment horizontal="center" vertical="center"/>
    </xf>
    <xf numFmtId="0" fontId="8" fillId="0" borderId="1" xfId="0" applyFont="1" applyBorder="1" applyAlignment="1">
      <alignment horizontal="left" vertical="top"/>
    </xf>
    <xf numFmtId="0" fontId="3" fillId="0" borderId="1" xfId="0" applyFont="1" applyBorder="1" applyAlignment="1">
      <alignment horizontal="left" vertical="top"/>
    </xf>
    <xf numFmtId="0" fontId="3" fillId="5" borderId="15" xfId="0" applyFont="1" applyFill="1" applyBorder="1" applyAlignment="1">
      <alignment horizontal="center"/>
    </xf>
    <xf numFmtId="0" fontId="6" fillId="5" borderId="16" xfId="0" applyFont="1" applyFill="1" applyBorder="1" applyAlignment="1">
      <alignment horizontal="center"/>
    </xf>
    <xf numFmtId="0" fontId="3" fillId="5" borderId="16" xfId="0" applyFont="1" applyFill="1" applyBorder="1" applyAlignment="1">
      <alignment horizontal="center"/>
    </xf>
    <xf numFmtId="164" fontId="3" fillId="5" borderId="16" xfId="0" applyNumberFormat="1" applyFont="1" applyFill="1" applyBorder="1" applyAlignment="1">
      <alignment horizontal="center"/>
    </xf>
    <xf numFmtId="0" fontId="26" fillId="5" borderId="16" xfId="0" applyFont="1" applyFill="1" applyBorder="1" applyAlignment="1">
      <alignment horizontal="center"/>
    </xf>
    <xf numFmtId="0" fontId="27" fillId="5" borderId="16" xfId="0" applyFont="1" applyFill="1" applyBorder="1" applyAlignment="1">
      <alignment horizontal="center"/>
    </xf>
    <xf numFmtId="164" fontId="27" fillId="5" borderId="16" xfId="0" applyNumberFormat="1" applyFont="1" applyFill="1" applyBorder="1" applyAlignment="1">
      <alignment horizontal="center"/>
    </xf>
    <xf numFmtId="0" fontId="19" fillId="5" borderId="16" xfId="0" applyFont="1" applyFill="1" applyBorder="1" applyAlignment="1">
      <alignment horizontal="left"/>
    </xf>
    <xf numFmtId="0" fontId="27" fillId="5" borderId="16" xfId="0" applyFont="1" applyFill="1" applyBorder="1" applyAlignment="1">
      <alignment horizontal="left"/>
    </xf>
    <xf numFmtId="0" fontId="3" fillId="0" borderId="17" xfId="0" applyFont="1" applyBorder="1" applyAlignment="1">
      <alignment horizontal="center"/>
    </xf>
    <xf numFmtId="0" fontId="3" fillId="2" borderId="8" xfId="0" applyFont="1" applyFill="1" applyBorder="1" applyAlignment="1">
      <alignment horizontal="center"/>
    </xf>
    <xf numFmtId="0" fontId="21" fillId="6" borderId="1" xfId="0" applyFont="1" applyFill="1" applyBorder="1" applyAlignment="1">
      <alignment horizontal="center" vertical="center"/>
    </xf>
    <xf numFmtId="0" fontId="12" fillId="6" borderId="1" xfId="0" applyFont="1" applyFill="1" applyBorder="1" applyAlignment="1">
      <alignment horizontal="center" vertical="center"/>
    </xf>
    <xf numFmtId="0" fontId="3" fillId="6" borderId="1" xfId="0" applyFont="1" applyFill="1" applyBorder="1" applyAlignment="1">
      <alignment horizontal="center" vertical="center"/>
    </xf>
    <xf numFmtId="164" fontId="3" fillId="6" borderId="1" xfId="0" applyNumberFormat="1" applyFont="1" applyFill="1" applyBorder="1" applyAlignment="1">
      <alignment horizontal="center" vertical="center"/>
    </xf>
    <xf numFmtId="0" fontId="21" fillId="0" borderId="1" xfId="0" applyFont="1" applyBorder="1" applyAlignment="1">
      <alignment horizontal="center"/>
    </xf>
    <xf numFmtId="0" fontId="3" fillId="5" borderId="0" xfId="0" applyFont="1" applyFill="1" applyAlignment="1">
      <alignment horizontal="center"/>
    </xf>
    <xf numFmtId="0" fontId="7" fillId="5" borderId="1" xfId="0" applyFont="1" applyFill="1" applyBorder="1" applyAlignment="1">
      <alignment horizontal="center" vertical="center"/>
    </xf>
    <xf numFmtId="0" fontId="21" fillId="7" borderId="1" xfId="0" applyFont="1" applyFill="1" applyBorder="1" applyAlignment="1">
      <alignment horizontal="center" vertical="center"/>
    </xf>
    <xf numFmtId="0" fontId="12" fillId="7"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7" borderId="1" xfId="0" applyFont="1" applyFill="1" applyBorder="1" applyAlignment="1">
      <alignment horizontal="center" vertical="center"/>
    </xf>
    <xf numFmtId="164" fontId="3" fillId="7" borderId="1" xfId="0" applyNumberFormat="1" applyFont="1" applyFill="1" applyBorder="1" applyAlignment="1">
      <alignment horizontal="center" vertical="center"/>
    </xf>
    <xf numFmtId="164" fontId="3" fillId="4" borderId="1" xfId="0" applyNumberFormat="1" applyFont="1" applyFill="1" applyBorder="1" applyAlignment="1">
      <alignment horizontal="center"/>
    </xf>
    <xf numFmtId="0" fontId="3" fillId="6" borderId="18" xfId="0" applyFont="1" applyFill="1" applyBorder="1" applyAlignment="1">
      <alignment horizontal="center" vertical="center"/>
    </xf>
    <xf numFmtId="164" fontId="3" fillId="6" borderId="18" xfId="0" applyNumberFormat="1" applyFont="1" applyFill="1" applyBorder="1" applyAlignment="1">
      <alignment horizontal="center" vertical="center"/>
    </xf>
    <xf numFmtId="0" fontId="3" fillId="0" borderId="19" xfId="0" applyFont="1" applyBorder="1" applyAlignment="1">
      <alignment horizontal="center"/>
    </xf>
    <xf numFmtId="0" fontId="28" fillId="0" borderId="1" xfId="0" applyFont="1" applyBorder="1" applyAlignment="1">
      <alignment horizontal="center" vertical="center"/>
    </xf>
    <xf numFmtId="164" fontId="28" fillId="0" borderId="1" xfId="0" applyNumberFormat="1" applyFont="1" applyBorder="1" applyAlignment="1">
      <alignment horizontal="center" vertical="center"/>
    </xf>
    <xf numFmtId="0" fontId="3" fillId="0" borderId="6" xfId="0" applyFont="1" applyBorder="1" applyAlignment="1">
      <alignment horizontal="center"/>
    </xf>
    <xf numFmtId="0" fontId="3" fillId="5" borderId="20" xfId="0" applyFont="1" applyFill="1" applyBorder="1" applyAlignment="1">
      <alignment horizontal="center"/>
    </xf>
    <xf numFmtId="164" fontId="3" fillId="5" borderId="20" xfId="0" applyNumberFormat="1" applyFont="1" applyFill="1" applyBorder="1" applyAlignment="1">
      <alignment horizontal="center"/>
    </xf>
    <xf numFmtId="0" fontId="21" fillId="0" borderId="1" xfId="0" applyFont="1" applyBorder="1" applyAlignment="1">
      <alignment horizontal="center" vertical="center"/>
    </xf>
    <xf numFmtId="0" fontId="8" fillId="0" borderId="1" xfId="0" applyFont="1" applyBorder="1" applyAlignment="1">
      <alignment horizontal="left" vertical="center"/>
    </xf>
    <xf numFmtId="0" fontId="12" fillId="0" borderId="1" xfId="0" applyFont="1" applyBorder="1" applyAlignment="1">
      <alignment horizontal="center" vertical="center"/>
    </xf>
    <xf numFmtId="0" fontId="29" fillId="0" borderId="0" xfId="0" applyFont="1" applyAlignment="1">
      <alignment horizontal="center" vertical="center"/>
    </xf>
    <xf numFmtId="164" fontId="3" fillId="5" borderId="1" xfId="0" applyNumberFormat="1" applyFont="1" applyFill="1" applyBorder="1" applyAlignment="1">
      <alignment horizontal="center"/>
    </xf>
    <xf numFmtId="0" fontId="30" fillId="0" borderId="1" xfId="0" applyFont="1" applyBorder="1" applyAlignment="1">
      <alignment horizontal="center" vertical="center"/>
    </xf>
    <xf numFmtId="164" fontId="31" fillId="4" borderId="1" xfId="0" applyNumberFormat="1" applyFont="1" applyFill="1" applyBorder="1" applyAlignment="1">
      <alignment horizontal="center" vertical="center"/>
    </xf>
    <xf numFmtId="0" fontId="12" fillId="0" borderId="1" xfId="0" applyFont="1" applyBorder="1" applyAlignment="1">
      <alignment horizontal="left" vertical="center"/>
    </xf>
    <xf numFmtId="0" fontId="32" fillId="0" borderId="1" xfId="0" applyFont="1" applyBorder="1" applyAlignment="1">
      <alignment horizontal="center" vertical="center"/>
    </xf>
    <xf numFmtId="0" fontId="12" fillId="5" borderId="16" xfId="0" applyFont="1" applyFill="1" applyBorder="1" applyAlignment="1">
      <alignment horizontal="center"/>
    </xf>
    <xf numFmtId="0" fontId="33" fillId="5" borderId="16" xfId="0" applyFont="1" applyFill="1" applyBorder="1" applyAlignment="1">
      <alignment horizontal="center"/>
    </xf>
    <xf numFmtId="0" fontId="32" fillId="5" borderId="16" xfId="0" applyFont="1" applyFill="1" applyBorder="1" applyAlignment="1">
      <alignment horizontal="center"/>
    </xf>
    <xf numFmtId="164" fontId="32" fillId="5" borderId="16" xfId="0" applyNumberFormat="1" applyFont="1" applyFill="1" applyBorder="1" applyAlignment="1">
      <alignment horizontal="center"/>
    </xf>
    <xf numFmtId="0" fontId="34" fillId="5" borderId="16" xfId="0" applyFont="1" applyFill="1" applyBorder="1" applyAlignment="1">
      <alignment horizontal="left"/>
    </xf>
    <xf numFmtId="0" fontId="32" fillId="5" borderId="16" xfId="0" applyFont="1" applyFill="1" applyBorder="1" applyAlignment="1">
      <alignment horizontal="left"/>
    </xf>
    <xf numFmtId="0" fontId="10" fillId="0" borderId="1" xfId="0" applyFont="1" applyBorder="1" applyAlignment="1">
      <alignment horizontal="center"/>
    </xf>
    <xf numFmtId="164" fontId="10" fillId="0" borderId="1" xfId="0" applyNumberFormat="1" applyFont="1" applyBorder="1" applyAlignment="1">
      <alignment horizontal="center"/>
    </xf>
    <xf numFmtId="0" fontId="10" fillId="5" borderId="16" xfId="0" applyFont="1" applyFill="1" applyBorder="1" applyAlignment="1">
      <alignment horizontal="center"/>
    </xf>
    <xf numFmtId="0" fontId="10" fillId="0" borderId="0" xfId="0" applyFont="1" applyAlignment="1">
      <alignment horizontal="center"/>
    </xf>
    <xf numFmtId="164" fontId="10" fillId="0" borderId="0" xfId="0" applyNumberFormat="1" applyFont="1" applyAlignment="1">
      <alignment horizontal="center"/>
    </xf>
    <xf numFmtId="0" fontId="3" fillId="5" borderId="8" xfId="0" applyFont="1" applyFill="1" applyBorder="1" applyAlignment="1">
      <alignment horizontal="center"/>
    </xf>
    <xf numFmtId="0" fontId="35" fillId="0" borderId="14" xfId="0" applyFont="1" applyBorder="1" applyAlignment="1">
      <alignment horizontal="left" vertical="center"/>
    </xf>
    <xf numFmtId="0" fontId="3" fillId="8" borderId="1" xfId="0" applyFont="1" applyFill="1" applyBorder="1" applyAlignment="1">
      <alignment horizontal="center" vertical="center"/>
    </xf>
    <xf numFmtId="0" fontId="7" fillId="8" borderId="1" xfId="0" applyFont="1" applyFill="1" applyBorder="1" applyAlignment="1">
      <alignment horizontal="center" vertical="center"/>
    </xf>
    <xf numFmtId="164" fontId="3" fillId="8" borderId="1" xfId="0" applyNumberFormat="1" applyFont="1" applyFill="1" applyBorder="1" applyAlignment="1">
      <alignment horizontal="center"/>
    </xf>
    <xf numFmtId="0" fontId="3" fillId="8" borderId="1" xfId="0" applyFont="1" applyFill="1" applyBorder="1" applyAlignment="1">
      <alignment horizontal="center"/>
    </xf>
    <xf numFmtId="0" fontId="8" fillId="8" borderId="1" xfId="0" applyFont="1" applyFill="1" applyBorder="1" applyAlignment="1">
      <alignment horizontal="left"/>
    </xf>
    <xf numFmtId="0" fontId="3" fillId="8" borderId="1" xfId="0" applyFont="1" applyFill="1" applyBorder="1" applyAlignment="1">
      <alignment horizontal="left"/>
    </xf>
    <xf numFmtId="0" fontId="26" fillId="0" borderId="1" xfId="0" applyFont="1" applyBorder="1" applyAlignment="1">
      <alignment horizontal="left"/>
    </xf>
    <xf numFmtId="0" fontId="6" fillId="0" borderId="7" xfId="0" applyFont="1" applyBorder="1" applyAlignment="1">
      <alignment horizontal="center"/>
    </xf>
    <xf numFmtId="164" fontId="3" fillId="0" borderId="7" xfId="0" applyNumberFormat="1" applyFont="1" applyBorder="1" applyAlignment="1">
      <alignment horizontal="center"/>
    </xf>
    <xf numFmtId="0" fontId="7" fillId="0" borderId="7" xfId="0" applyFont="1" applyBorder="1" applyAlignment="1">
      <alignment horizontal="center"/>
    </xf>
    <xf numFmtId="0" fontId="8" fillId="0" borderId="7" xfId="0" applyFont="1" applyBorder="1" applyAlignment="1">
      <alignment horizontal="left"/>
    </xf>
    <xf numFmtId="0" fontId="3" fillId="0" borderId="7" xfId="0" applyFont="1" applyBorder="1" applyAlignment="1">
      <alignment horizontal="left"/>
    </xf>
    <xf numFmtId="0" fontId="3" fillId="0" borderId="21" xfId="0" applyFont="1" applyBorder="1" applyAlignment="1">
      <alignment horizontal="center"/>
    </xf>
    <xf numFmtId="0" fontId="17" fillId="9" borderId="0" xfId="0" applyFont="1" applyFill="1" applyAlignment="1">
      <alignment horizontal="right"/>
    </xf>
    <xf numFmtId="164" fontId="3" fillId="0" borderId="19" xfId="0" applyNumberFormat="1" applyFont="1" applyBorder="1" applyAlignment="1">
      <alignment horizontal="center"/>
    </xf>
    <xf numFmtId="164" fontId="3" fillId="5" borderId="22" xfId="0" applyNumberFormat="1" applyFont="1" applyFill="1" applyBorder="1" applyAlignment="1">
      <alignment horizontal="center"/>
    </xf>
    <xf numFmtId="0" fontId="3" fillId="5" borderId="23" xfId="0" applyFont="1" applyFill="1" applyBorder="1" applyAlignment="1">
      <alignment horizontal="center"/>
    </xf>
    <xf numFmtId="0" fontId="3" fillId="5" borderId="24" xfId="0" applyFont="1" applyFill="1" applyBorder="1" applyAlignment="1">
      <alignment horizontal="center"/>
    </xf>
    <xf numFmtId="164" fontId="3" fillId="0" borderId="18" xfId="0" applyNumberFormat="1" applyFont="1" applyBorder="1" applyAlignment="1">
      <alignment horizontal="center"/>
    </xf>
    <xf numFmtId="0" fontId="3" fillId="0" borderId="18" xfId="0" applyFont="1" applyBorder="1" applyAlignment="1">
      <alignment horizontal="center"/>
    </xf>
    <xf numFmtId="164" fontId="10" fillId="5" borderId="16" xfId="0" applyNumberFormat="1" applyFont="1" applyFill="1" applyBorder="1" applyAlignment="1">
      <alignment horizontal="center"/>
    </xf>
    <xf numFmtId="164" fontId="31" fillId="4" borderId="1" xfId="0" applyNumberFormat="1" applyFont="1" applyFill="1" applyBorder="1" applyAlignment="1">
      <alignment horizontal="center"/>
    </xf>
    <xf numFmtId="0" fontId="3" fillId="2" borderId="1" xfId="0" applyFont="1" applyFill="1" applyBorder="1" applyAlignment="1">
      <alignment horizontal="left" vertical="center"/>
    </xf>
    <xf numFmtId="0" fontId="8" fillId="0" borderId="0" xfId="0" applyFont="1" applyAlignment="1">
      <alignment horizontal="left" vertical="center"/>
    </xf>
    <xf numFmtId="0" fontId="36" fillId="0" borderId="1" xfId="0" applyFont="1" applyBorder="1" applyAlignment="1">
      <alignment horizontal="center"/>
    </xf>
    <xf numFmtId="0" fontId="36" fillId="5" borderId="1" xfId="0" applyFont="1" applyFill="1" applyBorder="1" applyAlignment="1">
      <alignment horizontal="center"/>
    </xf>
    <xf numFmtId="0" fontId="10" fillId="5" borderId="1" xfId="0" applyFont="1" applyFill="1" applyBorder="1" applyAlignment="1">
      <alignment horizontal="center"/>
    </xf>
    <xf numFmtId="164" fontId="3" fillId="10" borderId="1" xfId="0" applyNumberFormat="1" applyFont="1" applyFill="1" applyBorder="1" applyAlignment="1">
      <alignment horizontal="center" vertical="center"/>
    </xf>
    <xf numFmtId="0" fontId="21" fillId="11" borderId="1" xfId="0" applyFont="1" applyFill="1" applyBorder="1" applyAlignment="1">
      <alignment horizontal="center" vertical="center"/>
    </xf>
    <xf numFmtId="0" fontId="12" fillId="11" borderId="1" xfId="0" applyFont="1" applyFill="1" applyBorder="1" applyAlignment="1">
      <alignment horizontal="center" vertical="center"/>
    </xf>
    <xf numFmtId="0" fontId="3" fillId="11" borderId="1" xfId="0" applyFont="1" applyFill="1" applyBorder="1" applyAlignment="1">
      <alignment horizontal="center" vertical="center"/>
    </xf>
    <xf numFmtId="164" fontId="3" fillId="11" borderId="1" xfId="0" applyNumberFormat="1" applyFont="1" applyFill="1" applyBorder="1" applyAlignment="1">
      <alignment horizontal="center" vertical="center"/>
    </xf>
    <xf numFmtId="0" fontId="36" fillId="0" borderId="0" xfId="0" applyFont="1" applyAlignment="1">
      <alignment horizontal="center"/>
    </xf>
    <xf numFmtId="0" fontId="23" fillId="5" borderId="1" xfId="0" applyFont="1" applyFill="1" applyBorder="1" applyAlignment="1">
      <alignment horizontal="center" vertical="center" wrapText="1"/>
    </xf>
    <xf numFmtId="0" fontId="36" fillId="5" borderId="16" xfId="0" applyFont="1" applyFill="1" applyBorder="1" applyAlignment="1">
      <alignment horizontal="center"/>
    </xf>
    <xf numFmtId="0" fontId="20" fillId="5" borderId="16" xfId="0" applyFont="1" applyFill="1" applyBorder="1" applyAlignment="1">
      <alignment horizontal="center"/>
    </xf>
    <xf numFmtId="0" fontId="37" fillId="5" borderId="15" xfId="0" applyFont="1" applyFill="1" applyBorder="1" applyAlignment="1">
      <alignment horizontal="center"/>
    </xf>
    <xf numFmtId="0" fontId="37" fillId="5" borderId="16" xfId="0" applyFont="1" applyFill="1" applyBorder="1" applyAlignment="1">
      <alignment horizontal="center"/>
    </xf>
    <xf numFmtId="164" fontId="37" fillId="5" borderId="16" xfId="0" applyNumberFormat="1" applyFont="1" applyFill="1" applyBorder="1" applyAlignment="1">
      <alignment horizontal="center"/>
    </xf>
    <xf numFmtId="0" fontId="38" fillId="5" borderId="16" xfId="0" applyFont="1" applyFill="1" applyBorder="1" applyAlignment="1">
      <alignment horizontal="center"/>
    </xf>
    <xf numFmtId="164" fontId="38" fillId="5" borderId="16" xfId="0" applyNumberFormat="1" applyFont="1" applyFill="1" applyBorder="1" applyAlignment="1">
      <alignment horizontal="center"/>
    </xf>
    <xf numFmtId="0" fontId="38" fillId="5" borderId="16" xfId="0" applyFont="1" applyFill="1" applyBorder="1" applyAlignment="1">
      <alignment horizontal="left"/>
    </xf>
    <xf numFmtId="0" fontId="12" fillId="6" borderId="25" xfId="0" applyFont="1" applyFill="1" applyBorder="1" applyAlignment="1">
      <alignment horizontal="center" vertical="center"/>
    </xf>
    <xf numFmtId="0" fontId="3" fillId="5" borderId="16" xfId="0" applyFont="1" applyFill="1" applyBorder="1" applyAlignment="1">
      <alignment horizontal="center" vertical="center"/>
    </xf>
    <xf numFmtId="0" fontId="3" fillId="6" borderId="16" xfId="0" applyFont="1" applyFill="1" applyBorder="1" applyAlignment="1">
      <alignment horizontal="center" vertical="center"/>
    </xf>
    <xf numFmtId="164" fontId="3" fillId="6" borderId="16" xfId="0" applyNumberFormat="1" applyFont="1" applyFill="1" applyBorder="1" applyAlignment="1">
      <alignment horizontal="center" vertical="center"/>
    </xf>
    <xf numFmtId="0" fontId="3" fillId="2" borderId="26" xfId="0" applyFont="1" applyFill="1" applyBorder="1" applyAlignment="1">
      <alignment horizontal="center"/>
    </xf>
    <xf numFmtId="0" fontId="6" fillId="0" borderId="27" xfId="0" applyFont="1" applyBorder="1" applyAlignment="1">
      <alignment horizontal="center"/>
    </xf>
    <xf numFmtId="0" fontId="3" fillId="0" borderId="27" xfId="0" applyFont="1" applyBorder="1" applyAlignment="1">
      <alignment horizontal="center"/>
    </xf>
    <xf numFmtId="164" fontId="3" fillId="0" borderId="27" xfId="0" applyNumberFormat="1" applyFont="1" applyBorder="1" applyAlignment="1">
      <alignment horizontal="center"/>
    </xf>
    <xf numFmtId="0" fontId="3" fillId="0" borderId="27" xfId="0" applyFont="1" applyBorder="1" applyAlignment="1">
      <alignment horizontal="center" vertical="center"/>
    </xf>
    <xf numFmtId="0" fontId="7" fillId="0" borderId="27" xfId="0" applyFont="1" applyBorder="1" applyAlignment="1">
      <alignment horizontal="center" vertical="center"/>
    </xf>
    <xf numFmtId="0" fontId="8" fillId="3" borderId="27" xfId="0" applyFont="1" applyFill="1" applyBorder="1" applyAlignment="1">
      <alignment horizontal="left"/>
    </xf>
    <xf numFmtId="0" fontId="3" fillId="3" borderId="27" xfId="0" applyFont="1" applyFill="1" applyBorder="1" applyAlignment="1">
      <alignment horizontal="left"/>
    </xf>
    <xf numFmtId="0" fontId="3" fillId="0" borderId="28" xfId="0" applyFont="1" applyBorder="1" applyAlignment="1">
      <alignment horizontal="center"/>
    </xf>
    <xf numFmtId="0" fontId="3" fillId="0" borderId="29" xfId="0" applyFont="1" applyBorder="1" applyAlignment="1">
      <alignment horizontal="center" vertical="center"/>
    </xf>
    <xf numFmtId="0" fontId="3" fillId="6" borderId="1" xfId="0" applyFont="1" applyFill="1" applyBorder="1" applyAlignment="1">
      <alignment horizontal="center"/>
    </xf>
    <xf numFmtId="164" fontId="3" fillId="6" borderId="1" xfId="0" applyNumberFormat="1" applyFont="1" applyFill="1" applyBorder="1" applyAlignment="1">
      <alignment horizontal="center"/>
    </xf>
    <xf numFmtId="0" fontId="20" fillId="5" borderId="1" xfId="0" applyFont="1" applyFill="1" applyBorder="1" applyAlignment="1">
      <alignment horizontal="center"/>
    </xf>
    <xf numFmtId="0" fontId="10" fillId="0" borderId="18" xfId="0" applyFont="1" applyBorder="1" applyAlignment="1">
      <alignment horizontal="center"/>
    </xf>
    <xf numFmtId="0" fontId="4" fillId="0" borderId="1" xfId="0" applyFont="1" applyBorder="1" applyAlignment="1">
      <alignment horizontal="left"/>
    </xf>
    <xf numFmtId="164" fontId="4" fillId="0" borderId="1" xfId="0" applyNumberFormat="1" applyFont="1" applyBorder="1" applyAlignment="1">
      <alignment horizontal="left"/>
    </xf>
    <xf numFmtId="0" fontId="30" fillId="0" borderId="1" xfId="0" applyFont="1" applyBorder="1" applyAlignment="1">
      <alignment horizontal="center"/>
    </xf>
    <xf numFmtId="0" fontId="35" fillId="0" borderId="1" xfId="0" applyFont="1" applyBorder="1" applyAlignment="1">
      <alignment horizontal="left"/>
    </xf>
    <xf numFmtId="0" fontId="7" fillId="3" borderId="1" xfId="0" applyFont="1" applyFill="1" applyBorder="1" applyAlignment="1">
      <alignment horizontal="center" vertical="center"/>
    </xf>
    <xf numFmtId="0" fontId="3" fillId="3" borderId="1" xfId="0" applyFont="1" applyFill="1" applyBorder="1" applyAlignment="1">
      <alignment horizontal="left" vertical="center"/>
    </xf>
    <xf numFmtId="0" fontId="3" fillId="3" borderId="13" xfId="0" applyFont="1" applyFill="1" applyBorder="1" applyAlignment="1">
      <alignment horizontal="center"/>
    </xf>
    <xf numFmtId="0" fontId="6" fillId="5" borderId="1" xfId="0" applyFont="1" applyFill="1" applyBorder="1" applyAlignment="1">
      <alignment horizontal="center" vertical="center"/>
    </xf>
    <xf numFmtId="0" fontId="3" fillId="5" borderId="0" xfId="0" applyFont="1" applyFill="1" applyAlignment="1">
      <alignment horizontal="right"/>
    </xf>
    <xf numFmtId="0" fontId="12" fillId="8" borderId="1" xfId="0" applyFont="1" applyFill="1" applyBorder="1" applyAlignment="1">
      <alignment horizontal="center" vertical="center"/>
    </xf>
    <xf numFmtId="164" fontId="12"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39" fillId="0" borderId="0" xfId="0" applyFont="1" applyAlignment="1">
      <alignment horizontal="center"/>
    </xf>
    <xf numFmtId="0" fontId="3" fillId="0" borderId="10" xfId="0" applyFont="1" applyBorder="1" applyAlignment="1">
      <alignment horizontal="center" vertical="center"/>
    </xf>
    <xf numFmtId="0" fontId="8" fillId="3" borderId="9" xfId="0" applyFont="1" applyFill="1" applyBorder="1" applyAlignment="1">
      <alignment horizontal="left" vertical="center"/>
    </xf>
    <xf numFmtId="0" fontId="3" fillId="3" borderId="9" xfId="0" applyFont="1" applyFill="1" applyBorder="1" applyAlignment="1">
      <alignment horizontal="left" vertical="center"/>
    </xf>
    <xf numFmtId="0" fontId="4" fillId="0" borderId="11" xfId="0" applyFont="1" applyBorder="1" applyAlignment="1">
      <alignment horizontal="center"/>
    </xf>
    <xf numFmtId="0" fontId="16" fillId="0" borderId="6" xfId="0" applyFont="1" applyBorder="1" applyAlignment="1">
      <alignment horizontal="center"/>
    </xf>
    <xf numFmtId="0" fontId="8" fillId="3" borderId="1" xfId="0" applyFont="1" applyFill="1" applyBorder="1" applyAlignment="1">
      <alignment horizontal="left" vertical="center"/>
    </xf>
    <xf numFmtId="0" fontId="4" fillId="0" borderId="13" xfId="0" applyFont="1" applyBorder="1" applyAlignment="1">
      <alignment horizontal="center"/>
    </xf>
    <xf numFmtId="164" fontId="40" fillId="4" borderId="1" xfId="0" applyNumberFormat="1" applyFont="1" applyFill="1" applyBorder="1" applyAlignment="1">
      <alignment horizontal="center" vertical="center"/>
    </xf>
    <xf numFmtId="0" fontId="3" fillId="2" borderId="0" xfId="0" applyFont="1" applyFill="1" applyAlignment="1">
      <alignment horizontal="right"/>
    </xf>
    <xf numFmtId="0" fontId="0" fillId="8" borderId="1" xfId="0" applyFill="1" applyBorder="1" applyAlignment="1">
      <alignment horizontal="center"/>
    </xf>
    <xf numFmtId="0" fontId="8" fillId="0" borderId="18" xfId="0" applyFont="1" applyBorder="1" applyAlignment="1">
      <alignment horizontal="left" vertical="center"/>
    </xf>
    <xf numFmtId="0" fontId="21" fillId="8" borderId="1" xfId="0" applyFont="1" applyFill="1" applyBorder="1" applyAlignment="1">
      <alignment horizontal="center"/>
    </xf>
    <xf numFmtId="0" fontId="3" fillId="5" borderId="19" xfId="0" applyFont="1" applyFill="1" applyBorder="1" applyAlignment="1">
      <alignment horizontal="center" vertical="center"/>
    </xf>
    <xf numFmtId="0" fontId="3" fillId="0" borderId="6" xfId="0" applyFont="1" applyBorder="1" applyAlignment="1">
      <alignment horizontal="left" vertical="center"/>
    </xf>
    <xf numFmtId="0" fontId="12" fillId="8" borderId="1" xfId="0" applyFont="1" applyFill="1" applyBorder="1" applyAlignment="1">
      <alignment horizontal="center"/>
    </xf>
    <xf numFmtId="0" fontId="26" fillId="0" borderId="1" xfId="0" applyFont="1" applyBorder="1" applyAlignment="1">
      <alignment horizontal="left" vertical="center" wrapText="1"/>
    </xf>
    <xf numFmtId="0" fontId="3" fillId="0" borderId="1" xfId="0" applyFont="1" applyBorder="1" applyAlignment="1">
      <alignment horizontal="center" vertical="center" wrapText="1"/>
    </xf>
    <xf numFmtId="0" fontId="41" fillId="8" borderId="1" xfId="0" applyFont="1" applyFill="1" applyBorder="1"/>
    <xf numFmtId="0" fontId="41" fillId="8" borderId="1" xfId="0" applyFont="1" applyFill="1" applyBorder="1" applyAlignment="1">
      <alignment horizontal="center"/>
    </xf>
    <xf numFmtId="0" fontId="20" fillId="5" borderId="1" xfId="0" applyFont="1" applyFill="1" applyBorder="1" applyAlignment="1">
      <alignment horizontal="center" vertical="center"/>
    </xf>
    <xf numFmtId="0" fontId="42" fillId="5" borderId="1" xfId="0" applyFont="1" applyFill="1" applyBorder="1" applyAlignment="1">
      <alignment horizontal="center" vertical="center"/>
    </xf>
    <xf numFmtId="164" fontId="42" fillId="3" borderId="1" xfId="0" applyNumberFormat="1" applyFont="1" applyFill="1" applyBorder="1" applyAlignment="1">
      <alignment horizontal="center" vertical="center" wrapText="1"/>
    </xf>
    <xf numFmtId="0" fontId="42" fillId="5" borderId="19" xfId="0" applyFont="1" applyFill="1" applyBorder="1" applyAlignment="1">
      <alignment horizontal="center" vertical="center"/>
    </xf>
    <xf numFmtId="0" fontId="20" fillId="5" borderId="6" xfId="0" applyFont="1" applyFill="1" applyBorder="1" applyAlignment="1">
      <alignment horizontal="center" vertical="center"/>
    </xf>
    <xf numFmtId="0" fontId="0" fillId="3" borderId="1" xfId="0" applyFill="1" applyBorder="1" applyAlignment="1">
      <alignment horizontal="center"/>
    </xf>
    <xf numFmtId="0" fontId="8" fillId="0" borderId="25" xfId="0" applyFont="1" applyBorder="1" applyAlignment="1">
      <alignment horizontal="left" vertical="center"/>
    </xf>
    <xf numFmtId="0" fontId="0" fillId="0" borderId="30" xfId="0" applyBorder="1" applyAlignment="1">
      <alignment horizontal="center"/>
    </xf>
    <xf numFmtId="0" fontId="43" fillId="3" borderId="1" xfId="0" applyFont="1" applyFill="1" applyBorder="1" applyAlignment="1">
      <alignment horizontal="center"/>
    </xf>
    <xf numFmtId="0" fontId="1" fillId="3" borderId="1" xfId="0" applyFont="1" applyFill="1" applyBorder="1" applyAlignment="1">
      <alignment horizontal="center"/>
    </xf>
    <xf numFmtId="164" fontId="3" fillId="0" borderId="1" xfId="0" applyNumberFormat="1" applyFont="1" applyBorder="1" applyAlignment="1">
      <alignment horizontal="left" vertical="center"/>
    </xf>
    <xf numFmtId="0" fontId="41" fillId="3" borderId="1" xfId="0" applyFont="1" applyFill="1" applyBorder="1"/>
    <xf numFmtId="0" fontId="41" fillId="3" borderId="1" xfId="0" applyFont="1" applyFill="1" applyBorder="1" applyAlignment="1">
      <alignment horizontal="center"/>
    </xf>
    <xf numFmtId="0" fontId="19" fillId="0" borderId="1" xfId="0" applyFont="1" applyBorder="1" applyAlignment="1">
      <alignment horizontal="center" vertical="center"/>
    </xf>
    <xf numFmtId="0" fontId="20" fillId="0" borderId="1" xfId="0" applyFont="1" applyBorder="1" applyAlignment="1">
      <alignment horizontal="center" vertical="center"/>
    </xf>
    <xf numFmtId="0" fontId="0" fillId="0" borderId="0" xfId="0" applyAlignment="1">
      <alignment horizontal="left"/>
    </xf>
    <xf numFmtId="0" fontId="44" fillId="5" borderId="16" xfId="0" applyFont="1" applyFill="1" applyBorder="1" applyAlignment="1">
      <alignment horizontal="center"/>
    </xf>
    <xf numFmtId="0" fontId="4" fillId="0" borderId="17" xfId="0" applyFont="1" applyBorder="1" applyAlignment="1">
      <alignment horizontal="center"/>
    </xf>
    <xf numFmtId="0" fontId="45" fillId="0" borderId="31" xfId="0" applyFont="1" applyBorder="1" applyAlignment="1">
      <alignment horizontal="right"/>
    </xf>
    <xf numFmtId="0" fontId="20" fillId="12" borderId="31" xfId="0" applyFont="1" applyFill="1" applyBorder="1" applyAlignment="1">
      <alignment horizontal="center"/>
    </xf>
    <xf numFmtId="0" fontId="46" fillId="12" borderId="32" xfId="0" applyFont="1" applyFill="1" applyBorder="1" applyAlignment="1">
      <alignment horizontal="center"/>
    </xf>
    <xf numFmtId="0" fontId="20" fillId="12" borderId="32" xfId="0" applyFont="1" applyFill="1" applyBorder="1" applyAlignment="1">
      <alignment horizontal="center"/>
    </xf>
    <xf numFmtId="164" fontId="20" fillId="12" borderId="32" xfId="0" applyNumberFormat="1" applyFont="1" applyFill="1" applyBorder="1" applyAlignment="1">
      <alignment horizontal="center"/>
    </xf>
    <xf numFmtId="0" fontId="27" fillId="12" borderId="32" xfId="0" applyFont="1" applyFill="1" applyBorder="1" applyAlignment="1">
      <alignment horizontal="center"/>
    </xf>
    <xf numFmtId="0" fontId="19" fillId="12" borderId="32" xfId="0" applyFont="1" applyFill="1" applyBorder="1" applyAlignment="1">
      <alignment horizontal="center"/>
    </xf>
    <xf numFmtId="0" fontId="20" fillId="12" borderId="33" xfId="0" applyFont="1" applyFill="1" applyBorder="1" applyAlignment="1">
      <alignment horizontal="center"/>
    </xf>
    <xf numFmtId="0" fontId="47" fillId="12" borderId="6" xfId="0" applyFont="1" applyFill="1" applyBorder="1" applyAlignment="1">
      <alignment horizontal="center"/>
    </xf>
    <xf numFmtId="0" fontId="22" fillId="0" borderId="0" xfId="0" applyFont="1"/>
    <xf numFmtId="0" fontId="22" fillId="0" borderId="0" xfId="0" applyFont="1" applyAlignment="1">
      <alignment horizontal="center"/>
    </xf>
    <xf numFmtId="0" fontId="48" fillId="0" borderId="0" xfId="0" applyFont="1" applyAlignment="1">
      <alignment horizontal="center"/>
    </xf>
    <xf numFmtId="0" fontId="49" fillId="0" borderId="0" xfId="0" applyFont="1" applyAlignment="1">
      <alignment horizontal="center"/>
    </xf>
    <xf numFmtId="0" fontId="50" fillId="0" borderId="0" xfId="0" applyFont="1" applyAlignment="1">
      <alignment horizontal="center"/>
    </xf>
    <xf numFmtId="0" fontId="51" fillId="0" borderId="0" xfId="0" applyFont="1" applyAlignment="1">
      <alignment horizontal="center"/>
    </xf>
    <xf numFmtId="0" fontId="52" fillId="0" borderId="1" xfId="0" applyFont="1" applyBorder="1" applyAlignment="1">
      <alignment horizontal="center"/>
    </xf>
    <xf numFmtId="0" fontId="22" fillId="0" borderId="1" xfId="0" applyFont="1" applyBorder="1" applyAlignment="1">
      <alignment horizontal="center"/>
    </xf>
    <xf numFmtId="0" fontId="52" fillId="0" borderId="1" xfId="0" applyFont="1" applyBorder="1"/>
    <xf numFmtId="0" fontId="42" fillId="0" borderId="1" xfId="0" applyFont="1" applyBorder="1" applyAlignment="1">
      <alignment horizontal="center"/>
    </xf>
    <xf numFmtId="0" fontId="22" fillId="0" borderId="1" xfId="0" applyFont="1" applyBorder="1"/>
    <xf numFmtId="0" fontId="22" fillId="0" borderId="18" xfId="0" applyFont="1" applyBorder="1" applyAlignment="1">
      <alignment horizontal="center"/>
    </xf>
    <xf numFmtId="0" fontId="4" fillId="0" borderId="1" xfId="0" applyFont="1" applyBorder="1" applyAlignment="1">
      <alignment horizontal="center"/>
    </xf>
    <xf numFmtId="0" fontId="53" fillId="0" borderId="0" xfId="0" applyFont="1"/>
    <xf numFmtId="0" fontId="22" fillId="0" borderId="25" xfId="0" applyFont="1" applyBorder="1"/>
    <xf numFmtId="0" fontId="22" fillId="0" borderId="25" xfId="0" applyFont="1" applyBorder="1" applyAlignment="1">
      <alignment horizontal="center"/>
    </xf>
    <xf numFmtId="0" fontId="22" fillId="0" borderId="19" xfId="0" applyFont="1" applyBorder="1" applyAlignment="1">
      <alignment horizontal="center"/>
    </xf>
    <xf numFmtId="0" fontId="22" fillId="0" borderId="8" xfId="0" applyFont="1" applyBorder="1" applyAlignment="1">
      <alignment horizontal="center"/>
    </xf>
    <xf numFmtId="0" fontId="22" fillId="0" borderId="9" xfId="0" applyFont="1" applyBorder="1" applyAlignment="1">
      <alignment horizontal="center"/>
    </xf>
    <xf numFmtId="0" fontId="22" fillId="0" borderId="11" xfId="0" applyFont="1" applyBorder="1" applyAlignment="1">
      <alignment horizontal="center"/>
    </xf>
    <xf numFmtId="0" fontId="4" fillId="0" borderId="6" xfId="0" applyFont="1" applyBorder="1" applyAlignment="1">
      <alignment horizontal="center"/>
    </xf>
    <xf numFmtId="0" fontId="22" fillId="0" borderId="12" xfId="0" applyFont="1" applyBorder="1" applyAlignment="1">
      <alignment horizontal="center"/>
    </xf>
    <xf numFmtId="0" fontId="22" fillId="0" borderId="13" xfId="0" applyFont="1" applyBorder="1" applyAlignment="1">
      <alignment horizontal="center"/>
    </xf>
    <xf numFmtId="0" fontId="22" fillId="0" borderId="18" xfId="0" applyFont="1" applyBorder="1"/>
    <xf numFmtId="0" fontId="22" fillId="0" borderId="34" xfId="0" applyFont="1" applyBorder="1" applyAlignment="1">
      <alignment horizontal="center"/>
    </xf>
    <xf numFmtId="0" fontId="22" fillId="0" borderId="35" xfId="0" applyFont="1" applyBorder="1" applyAlignment="1">
      <alignment horizontal="center"/>
    </xf>
    <xf numFmtId="0" fontId="22" fillId="0" borderId="36" xfId="0" applyFont="1" applyBorder="1" applyAlignment="1">
      <alignment horizontal="center"/>
    </xf>
    <xf numFmtId="0" fontId="4" fillId="0" borderId="37" xfId="0" applyFont="1" applyBorder="1" applyAlignment="1">
      <alignment horizontal="center"/>
    </xf>
    <xf numFmtId="0" fontId="4" fillId="0" borderId="18" xfId="0" applyFont="1" applyBorder="1" applyAlignment="1">
      <alignment horizontal="center"/>
    </xf>
    <xf numFmtId="0" fontId="22" fillId="0" borderId="38" xfId="0" applyFont="1" applyBorder="1"/>
    <xf numFmtId="0" fontId="22" fillId="0" borderId="38" xfId="0" applyFont="1" applyBorder="1" applyAlignment="1">
      <alignment horizontal="center"/>
    </xf>
    <xf numFmtId="0" fontId="22" fillId="13" borderId="18" xfId="0" applyFont="1" applyFill="1" applyBorder="1" applyAlignment="1">
      <alignment horizontal="center"/>
    </xf>
    <xf numFmtId="0" fontId="22" fillId="13" borderId="34" xfId="0" applyFont="1" applyFill="1" applyBorder="1" applyAlignment="1">
      <alignment horizontal="center"/>
    </xf>
    <xf numFmtId="0" fontId="22" fillId="13" borderId="35" xfId="0" applyFont="1" applyFill="1" applyBorder="1" applyAlignment="1">
      <alignment horizontal="center"/>
    </xf>
    <xf numFmtId="0" fontId="22" fillId="13" borderId="36" xfId="0" applyFont="1" applyFill="1" applyBorder="1" applyAlignment="1">
      <alignment horizontal="center"/>
    </xf>
    <xf numFmtId="0" fontId="4" fillId="13" borderId="37" xfId="0" applyFont="1" applyFill="1" applyBorder="1" applyAlignment="1">
      <alignment horizontal="center"/>
    </xf>
    <xf numFmtId="0" fontId="4" fillId="13" borderId="18" xfId="0" applyFont="1" applyFill="1" applyBorder="1" applyAlignment="1">
      <alignment horizontal="center"/>
    </xf>
    <xf numFmtId="0" fontId="22" fillId="8" borderId="1" xfId="0" applyFont="1" applyFill="1" applyBorder="1" applyAlignment="1">
      <alignment horizontal="center"/>
    </xf>
    <xf numFmtId="0" fontId="22" fillId="8" borderId="19" xfId="0" applyFont="1" applyFill="1" applyBorder="1" applyAlignment="1">
      <alignment horizontal="center"/>
    </xf>
    <xf numFmtId="0" fontId="22" fillId="8" borderId="12" xfId="0" applyFont="1" applyFill="1" applyBorder="1" applyAlignment="1">
      <alignment horizontal="center"/>
    </xf>
    <xf numFmtId="0" fontId="22" fillId="8" borderId="13" xfId="0" applyFont="1" applyFill="1" applyBorder="1" applyAlignment="1">
      <alignment horizontal="center"/>
    </xf>
    <xf numFmtId="0" fontId="4" fillId="8" borderId="6" xfId="0" applyFont="1" applyFill="1" applyBorder="1" applyAlignment="1">
      <alignment horizontal="center"/>
    </xf>
    <xf numFmtId="0" fontId="4" fillId="8" borderId="1" xfId="0" applyFont="1" applyFill="1" applyBorder="1" applyAlignment="1">
      <alignment horizontal="center"/>
    </xf>
    <xf numFmtId="0" fontId="22" fillId="13" borderId="1" xfId="0" applyFont="1" applyFill="1" applyBorder="1" applyAlignment="1">
      <alignment horizontal="center"/>
    </xf>
    <xf numFmtId="0" fontId="22" fillId="2" borderId="0" xfId="0" applyFont="1" applyFill="1"/>
    <xf numFmtId="0" fontId="22" fillId="2" borderId="1" xfId="0" applyFont="1" applyFill="1" applyBorder="1" applyAlignment="1">
      <alignment horizontal="center"/>
    </xf>
    <xf numFmtId="0" fontId="22" fillId="13" borderId="19" xfId="0" applyFont="1" applyFill="1" applyBorder="1" applyAlignment="1">
      <alignment horizontal="center"/>
    </xf>
    <xf numFmtId="0" fontId="22" fillId="13" borderId="12" xfId="0" applyFont="1" applyFill="1" applyBorder="1" applyAlignment="1">
      <alignment horizontal="center"/>
    </xf>
    <xf numFmtId="0" fontId="22" fillId="13" borderId="13" xfId="0" applyFont="1" applyFill="1" applyBorder="1" applyAlignment="1">
      <alignment horizontal="center"/>
    </xf>
    <xf numFmtId="0" fontId="4" fillId="13" borderId="6" xfId="0" applyFont="1" applyFill="1" applyBorder="1" applyAlignment="1">
      <alignment horizontal="center"/>
    </xf>
    <xf numFmtId="0" fontId="4" fillId="13" borderId="1" xfId="0" applyFont="1" applyFill="1" applyBorder="1" applyAlignment="1">
      <alignment horizontal="center"/>
    </xf>
    <xf numFmtId="0" fontId="22" fillId="3" borderId="1" xfId="0" applyFont="1" applyFill="1" applyBorder="1" applyAlignment="1">
      <alignment horizontal="center"/>
    </xf>
    <xf numFmtId="0" fontId="22" fillId="2" borderId="1" xfId="0" applyFont="1" applyFill="1" applyBorder="1"/>
    <xf numFmtId="0" fontId="4" fillId="13" borderId="19" xfId="0" applyFont="1" applyFill="1" applyBorder="1" applyAlignment="1">
      <alignment horizontal="center"/>
    </xf>
    <xf numFmtId="0" fontId="4" fillId="13" borderId="12" xfId="0" applyFont="1" applyFill="1" applyBorder="1" applyAlignment="1">
      <alignment horizontal="center"/>
    </xf>
    <xf numFmtId="0" fontId="4" fillId="13" borderId="13" xfId="0" applyFont="1" applyFill="1" applyBorder="1" applyAlignment="1">
      <alignment horizontal="center"/>
    </xf>
    <xf numFmtId="0" fontId="4" fillId="0" borderId="1" xfId="0" applyFont="1" applyBorder="1"/>
    <xf numFmtId="0" fontId="22" fillId="2" borderId="18" xfId="0" applyFont="1" applyFill="1" applyBorder="1" applyAlignment="1">
      <alignment horizontal="center"/>
    </xf>
    <xf numFmtId="0" fontId="22" fillId="3" borderId="18" xfId="0" applyFont="1" applyFill="1" applyBorder="1" applyAlignment="1">
      <alignment horizontal="center"/>
    </xf>
    <xf numFmtId="0" fontId="22" fillId="2" borderId="0" xfId="0" applyFont="1" applyFill="1" applyAlignment="1">
      <alignment horizontal="center"/>
    </xf>
    <xf numFmtId="0" fontId="22" fillId="0" borderId="15" xfId="0" applyFont="1" applyBorder="1" applyAlignment="1">
      <alignment horizontal="center"/>
    </xf>
    <xf numFmtId="0" fontId="22" fillId="2" borderId="16" xfId="0" applyFont="1" applyFill="1" applyBorder="1" applyAlignment="1">
      <alignment horizontal="center" vertical="center"/>
    </xf>
    <xf numFmtId="0" fontId="22" fillId="0" borderId="16" xfId="0" applyFont="1" applyBorder="1" applyAlignment="1">
      <alignment horizontal="center"/>
    </xf>
    <xf numFmtId="0" fontId="22" fillId="0" borderId="17" xfId="0" applyFont="1" applyBorder="1" applyAlignment="1">
      <alignment horizontal="center"/>
    </xf>
    <xf numFmtId="0" fontId="52" fillId="12" borderId="39" xfId="0" applyFont="1" applyFill="1" applyBorder="1" applyAlignment="1">
      <alignment horizontal="center" wrapText="1"/>
    </xf>
    <xf numFmtId="0" fontId="52" fillId="12" borderId="20" xfId="0" applyFont="1" applyFill="1" applyBorder="1" applyAlignment="1">
      <alignment horizontal="center" wrapText="1"/>
    </xf>
    <xf numFmtId="0" fontId="52" fillId="12" borderId="40" xfId="0" applyFont="1" applyFill="1" applyBorder="1" applyAlignment="1">
      <alignment horizontal="center"/>
    </xf>
    <xf numFmtId="0" fontId="22" fillId="5" borderId="6" xfId="0" applyFont="1" applyFill="1" applyBorder="1" applyAlignment="1">
      <alignment horizontal="center" textRotation="90"/>
    </xf>
    <xf numFmtId="0" fontId="22" fillId="5" borderId="1" xfId="0" applyFont="1" applyFill="1" applyBorder="1" applyAlignment="1">
      <alignment horizontal="center" textRotation="90"/>
    </xf>
    <xf numFmtId="0" fontId="22" fillId="5" borderId="19" xfId="0" applyFont="1" applyFill="1" applyBorder="1" applyAlignment="1">
      <alignment horizontal="center" textRotation="90"/>
    </xf>
    <xf numFmtId="0" fontId="18" fillId="5" borderId="39" xfId="0" applyFont="1" applyFill="1" applyBorder="1" applyAlignment="1">
      <alignment horizontal="center" textRotation="90"/>
    </xf>
    <xf numFmtId="0" fontId="3" fillId="5" borderId="20" xfId="0" applyFont="1" applyFill="1" applyBorder="1" applyAlignment="1">
      <alignment horizontal="center" textRotation="90"/>
    </xf>
    <xf numFmtId="0" fontId="3" fillId="5" borderId="40" xfId="0" applyFont="1" applyFill="1" applyBorder="1" applyAlignment="1">
      <alignment horizontal="center" textRotation="90"/>
    </xf>
    <xf numFmtId="0" fontId="4" fillId="8" borderId="6" xfId="0" applyFont="1" applyFill="1" applyBorder="1" applyAlignment="1">
      <alignment horizontal="center" textRotation="90"/>
    </xf>
    <xf numFmtId="0" fontId="4" fillId="8" borderId="1" xfId="0" applyFont="1" applyFill="1" applyBorder="1" applyAlignment="1">
      <alignment horizontal="center" textRotation="90"/>
    </xf>
    <xf numFmtId="0" fontId="54" fillId="8" borderId="1" xfId="0" applyFont="1" applyFill="1" applyBorder="1" applyAlignment="1">
      <alignment horizontal="center" textRotation="90"/>
    </xf>
    <xf numFmtId="0" fontId="22" fillId="13" borderId="1" xfId="0" applyFont="1" applyFill="1" applyBorder="1" applyAlignment="1">
      <alignment horizontal="center" textRotation="90"/>
    </xf>
    <xf numFmtId="0" fontId="4" fillId="13" borderId="1" xfId="0" applyFont="1" applyFill="1" applyBorder="1" applyAlignment="1">
      <alignment horizontal="center" textRotation="90"/>
    </xf>
    <xf numFmtId="0" fontId="52" fillId="14" borderId="1" xfId="0" applyFont="1" applyFill="1" applyBorder="1" applyAlignment="1">
      <alignment horizontal="center" textRotation="90"/>
    </xf>
    <xf numFmtId="0" fontId="52" fillId="12" borderId="1" xfId="0" applyFont="1" applyFill="1" applyBorder="1" applyAlignment="1">
      <alignment horizontal="center"/>
    </xf>
    <xf numFmtId="0" fontId="52" fillId="12" borderId="1" xfId="0" applyFont="1" applyFill="1" applyBorder="1" applyAlignment="1">
      <alignment horizontal="center" wrapText="1"/>
    </xf>
    <xf numFmtId="0" fontId="56" fillId="0" borderId="0" xfId="1" applyFont="1"/>
    <xf numFmtId="0" fontId="57" fillId="0" borderId="0" xfId="1" applyFont="1" applyAlignment="1">
      <alignment horizontal="center" vertical="center"/>
    </xf>
    <xf numFmtId="0" fontId="56" fillId="0" borderId="0" xfId="1" applyFont="1" applyAlignment="1">
      <alignment horizontal="center"/>
    </xf>
    <xf numFmtId="0" fontId="56" fillId="0" borderId="0" xfId="1" applyFont="1" applyAlignment="1">
      <alignment horizontal="center" vertical="center"/>
    </xf>
    <xf numFmtId="165" fontId="58" fillId="0" borderId="41" xfId="1" applyNumberFormat="1" applyFont="1" applyBorder="1" applyAlignment="1">
      <alignment horizontal="right" vertical="center" wrapText="1" readingOrder="1"/>
    </xf>
    <xf numFmtId="166" fontId="58" fillId="0" borderId="41" xfId="1" applyNumberFormat="1" applyFont="1" applyBorder="1" applyAlignment="1">
      <alignment horizontal="right" vertical="center" wrapText="1" readingOrder="1"/>
    </xf>
    <xf numFmtId="167" fontId="58" fillId="0" borderId="41" xfId="1" applyNumberFormat="1" applyFont="1" applyBorder="1" applyAlignment="1">
      <alignment vertical="center" wrapText="1" readingOrder="1"/>
    </xf>
    <xf numFmtId="0" fontId="58" fillId="0" borderId="41" xfId="1" applyFont="1" applyBorder="1" applyAlignment="1">
      <alignment horizontal="right" vertical="center" wrapText="1" readingOrder="1"/>
    </xf>
    <xf numFmtId="0" fontId="57" fillId="0" borderId="41" xfId="1" applyFont="1" applyBorder="1" applyAlignment="1">
      <alignment horizontal="center" vertical="center"/>
    </xf>
    <xf numFmtId="165" fontId="58" fillId="0" borderId="41" xfId="1" applyNumberFormat="1" applyFont="1" applyBorder="1" applyAlignment="1">
      <alignment horizontal="center" vertical="center" wrapText="1" readingOrder="1"/>
    </xf>
    <xf numFmtId="166" fontId="58" fillId="0" borderId="41" xfId="1" applyNumberFormat="1" applyFont="1" applyBorder="1" applyAlignment="1">
      <alignment horizontal="center" vertical="center" wrapText="1" readingOrder="1"/>
    </xf>
    <xf numFmtId="167" fontId="58" fillId="0" borderId="41" xfId="1" applyNumberFormat="1" applyFont="1" applyBorder="1" applyAlignment="1">
      <alignment horizontal="center" vertical="center" wrapText="1" readingOrder="1"/>
    </xf>
    <xf numFmtId="0" fontId="58" fillId="0" borderId="41" xfId="1" applyFont="1" applyBorder="1" applyAlignment="1">
      <alignment horizontal="left" vertical="center" wrapText="1" readingOrder="1"/>
    </xf>
    <xf numFmtId="166" fontId="58" fillId="0" borderId="41" xfId="1" applyNumberFormat="1" applyFont="1" applyBorder="1" applyAlignment="1">
      <alignment vertical="center" wrapText="1" readingOrder="1"/>
    </xf>
    <xf numFmtId="166" fontId="57" fillId="0" borderId="41" xfId="1" applyNumberFormat="1" applyFont="1" applyBorder="1" applyAlignment="1">
      <alignment horizontal="center" vertical="center"/>
    </xf>
    <xf numFmtId="166" fontId="57" fillId="5" borderId="41" xfId="1" applyNumberFormat="1" applyFont="1" applyFill="1" applyBorder="1" applyAlignment="1">
      <alignment horizontal="center" vertical="center"/>
    </xf>
    <xf numFmtId="166" fontId="57" fillId="3" borderId="41" xfId="1" applyNumberFormat="1" applyFont="1" applyFill="1" applyBorder="1" applyAlignment="1">
      <alignment horizontal="center" vertical="center"/>
    </xf>
    <xf numFmtId="0" fontId="58" fillId="0" borderId="41" xfId="1" applyFont="1" applyBorder="1" applyAlignment="1">
      <alignment horizontal="center" vertical="center" wrapText="1" readingOrder="1"/>
    </xf>
    <xf numFmtId="0" fontId="58" fillId="0" borderId="41" xfId="1" applyFont="1" applyBorder="1" applyAlignment="1">
      <alignment vertical="center" wrapText="1" readingOrder="1"/>
    </xf>
    <xf numFmtId="0" fontId="57" fillId="3" borderId="41" xfId="1" applyFont="1" applyFill="1" applyBorder="1" applyAlignment="1">
      <alignment horizontal="center" vertical="center"/>
    </xf>
    <xf numFmtId="165" fontId="58" fillId="3" borderId="41" xfId="1" applyNumberFormat="1" applyFont="1" applyFill="1" applyBorder="1" applyAlignment="1">
      <alignment horizontal="center" vertical="center" wrapText="1" readingOrder="1"/>
    </xf>
    <xf numFmtId="166" fontId="58" fillId="3" borderId="41" xfId="1" applyNumberFormat="1" applyFont="1" applyFill="1" applyBorder="1" applyAlignment="1">
      <alignment horizontal="center" vertical="center" wrapText="1" readingOrder="1"/>
    </xf>
    <xf numFmtId="0" fontId="58" fillId="3" borderId="41" xfId="1" applyFont="1" applyFill="1" applyBorder="1" applyAlignment="1">
      <alignment horizontal="right" vertical="center" wrapText="1" readingOrder="1"/>
    </xf>
    <xf numFmtId="0" fontId="57" fillId="5" borderId="41" xfId="1" applyFont="1" applyFill="1" applyBorder="1" applyAlignment="1">
      <alignment horizontal="center" vertical="center"/>
    </xf>
    <xf numFmtId="165" fontId="58" fillId="5" borderId="41" xfId="1" applyNumberFormat="1" applyFont="1" applyFill="1" applyBorder="1" applyAlignment="1">
      <alignment horizontal="center" vertical="center" wrapText="1" readingOrder="1"/>
    </xf>
    <xf numFmtId="166" fontId="58" fillId="5" borderId="41" xfId="1" applyNumberFormat="1" applyFont="1" applyFill="1" applyBorder="1" applyAlignment="1">
      <alignment horizontal="center" vertical="center" wrapText="1" readingOrder="1"/>
    </xf>
    <xf numFmtId="0" fontId="58" fillId="5" borderId="41" xfId="1" applyFont="1" applyFill="1" applyBorder="1" applyAlignment="1">
      <alignment horizontal="right" vertical="center" wrapText="1" readingOrder="1"/>
    </xf>
    <xf numFmtId="0" fontId="59" fillId="0" borderId="41" xfId="1" applyFont="1" applyBorder="1" applyAlignment="1">
      <alignment horizontal="center" vertical="center" wrapText="1" readingOrder="1"/>
    </xf>
    <xf numFmtId="0" fontId="60" fillId="0" borderId="41" xfId="1" applyFont="1" applyBorder="1" applyAlignment="1">
      <alignment horizontal="center" vertical="center" wrapText="1" readingOrder="1"/>
    </xf>
    <xf numFmtId="0" fontId="61" fillId="0" borderId="41" xfId="1" applyFont="1" applyBorder="1" applyAlignment="1">
      <alignment horizontal="center" vertical="center" wrapText="1" readingOrder="1"/>
    </xf>
    <xf numFmtId="0" fontId="58" fillId="15" borderId="41" xfId="1" applyFont="1" applyFill="1" applyBorder="1" applyAlignment="1">
      <alignment horizontal="center" vertical="center" wrapText="1" readingOrder="1"/>
    </xf>
    <xf numFmtId="0" fontId="58" fillId="16" borderId="41" xfId="1" applyFont="1" applyFill="1" applyBorder="1" applyAlignment="1">
      <alignment horizontal="center" vertical="center" wrapText="1" readingOrder="1"/>
    </xf>
    <xf numFmtId="0" fontId="58" fillId="17" borderId="41" xfId="1" applyFont="1" applyFill="1" applyBorder="1" applyAlignment="1">
      <alignment horizontal="center" vertical="center" wrapText="1" readingOrder="1"/>
    </xf>
    <xf numFmtId="0" fontId="62" fillId="0" borderId="0" xfId="1" applyFont="1"/>
    <xf numFmtId="0" fontId="62" fillId="0" borderId="0" xfId="1" applyFont="1" applyAlignment="1">
      <alignment horizontal="center"/>
    </xf>
    <xf numFmtId="0" fontId="62" fillId="0" borderId="0" xfId="1" applyFont="1" applyAlignment="1">
      <alignment horizontal="center" vertical="center"/>
    </xf>
    <xf numFmtId="0" fontId="63" fillId="0" borderId="0" xfId="1" applyFont="1" applyAlignment="1">
      <alignment horizontal="center" vertical="top" wrapText="1" readingOrder="1"/>
    </xf>
    <xf numFmtId="0" fontId="63" fillId="0" borderId="0" xfId="1" applyFont="1" applyAlignment="1">
      <alignment horizontal="center" vertical="center" wrapText="1" readingOrder="1"/>
    </xf>
    <xf numFmtId="168" fontId="63" fillId="0" borderId="0" xfId="1" applyNumberFormat="1" applyFont="1" applyAlignment="1">
      <alignment vertical="top" readingOrder="1"/>
    </xf>
    <xf numFmtId="0" fontId="63" fillId="0" borderId="0" xfId="1" applyFont="1" applyAlignment="1">
      <alignment horizontal="center" vertical="center" readingOrder="1"/>
    </xf>
    <xf numFmtId="0" fontId="63" fillId="0" borderId="0" xfId="1" applyFont="1" applyAlignment="1">
      <alignment vertical="top" wrapText="1" readingOrder="1"/>
    </xf>
    <xf numFmtId="0" fontId="64" fillId="0" borderId="0" xfId="1" applyFont="1" applyAlignment="1">
      <alignment vertical="top" wrapText="1" readingOrder="1"/>
    </xf>
    <xf numFmtId="0" fontId="65" fillId="0" borderId="0" xfId="1" applyFont="1" applyAlignment="1">
      <alignment horizontal="center" vertical="top" wrapText="1" readingOrder="1"/>
    </xf>
  </cellXfs>
  <cellStyles count="2">
    <cellStyle name="Normal" xfId="0" builtinId="0"/>
    <cellStyle name="Normal 2" xfId="1" xr:uid="{A6A8AA74-39F1-4213-8E54-D3413A1B729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E4BE9-49C7-4F2E-AA4A-07F21E1393D2}">
  <sheetPr filterMode="1">
    <tabColor rgb="FFFF0000"/>
  </sheetPr>
  <dimension ref="A1:H425"/>
  <sheetViews>
    <sheetView showGridLines="0" tabSelected="1" workbookViewId="0">
      <pane ySplit="1" topLeftCell="A2" activePane="bottomLeft" state="frozen"/>
      <selection pane="bottomLeft" activeCell="K24" sqref="K24"/>
    </sheetView>
  </sheetViews>
  <sheetFormatPr defaultRowHeight="15" x14ac:dyDescent="0.25"/>
  <cols>
    <col min="1" max="1" width="20.5703125" style="350" customWidth="1"/>
    <col min="2" max="2" width="15" style="353" customWidth="1"/>
    <col min="3" max="3" width="10.7109375" style="352" customWidth="1"/>
    <col min="4" max="4" width="13.7109375" style="352" customWidth="1"/>
    <col min="5" max="5" width="9.42578125" style="352" customWidth="1"/>
    <col min="6" max="6" width="5.28515625" style="351" customWidth="1"/>
    <col min="7" max="7" width="5.85546875" style="351" customWidth="1"/>
    <col min="8" max="8" width="12.5703125" style="350" customWidth="1"/>
    <col min="9" max="9" width="6.85546875" style="350" customWidth="1"/>
    <col min="10" max="16384" width="9.140625" style="350"/>
  </cols>
  <sheetData>
    <row r="1" spans="1:8" ht="14.45" customHeight="1" x14ac:dyDescent="0.25">
      <c r="A1" s="391" t="s">
        <v>491</v>
      </c>
      <c r="B1" s="385"/>
      <c r="C1" s="384"/>
      <c r="D1" s="384"/>
      <c r="E1" s="384"/>
      <c r="H1" s="383"/>
    </row>
    <row r="2" spans="1:8" ht="24" customHeight="1" x14ac:dyDescent="0.25">
      <c r="A2" s="392" t="s">
        <v>492</v>
      </c>
      <c r="B2" s="392"/>
      <c r="C2" s="392"/>
      <c r="D2" s="392"/>
      <c r="E2" s="392"/>
      <c r="F2" s="392"/>
      <c r="G2" s="392"/>
      <c r="H2" s="383"/>
    </row>
    <row r="3" spans="1:8" ht="18.75" customHeight="1" x14ac:dyDescent="0.25">
      <c r="A3" s="390" t="s">
        <v>490</v>
      </c>
      <c r="B3" s="389" t="s">
        <v>489</v>
      </c>
      <c r="C3" s="384"/>
      <c r="D3" s="388">
        <v>45699</v>
      </c>
      <c r="E3" s="384"/>
      <c r="H3" s="383"/>
    </row>
    <row r="4" spans="1:8" ht="26.25" customHeight="1" x14ac:dyDescent="0.25">
      <c r="A4" s="386" t="s">
        <v>488</v>
      </c>
      <c r="B4" s="387"/>
      <c r="C4" s="386"/>
      <c r="D4" s="386"/>
      <c r="E4" s="386"/>
      <c r="F4" s="386"/>
      <c r="G4" s="386"/>
      <c r="H4" s="383"/>
    </row>
    <row r="5" spans="1:8" ht="109.5" customHeight="1" x14ac:dyDescent="0.25">
      <c r="A5" s="386"/>
      <c r="B5" s="387"/>
      <c r="C5" s="386"/>
      <c r="D5" s="386"/>
      <c r="E5" s="386"/>
      <c r="F5" s="386"/>
      <c r="G5" s="386"/>
      <c r="H5" s="383"/>
    </row>
    <row r="6" spans="1:8" ht="18" customHeight="1" x14ac:dyDescent="0.25">
      <c r="A6" s="386" t="s">
        <v>487</v>
      </c>
      <c r="B6" s="387"/>
      <c r="C6" s="386"/>
      <c r="D6" s="386"/>
      <c r="E6" s="386"/>
      <c r="F6" s="386"/>
      <c r="G6" s="386"/>
      <c r="H6" s="383"/>
    </row>
    <row r="7" spans="1:8" ht="23.25" customHeight="1" x14ac:dyDescent="0.25">
      <c r="A7" s="383"/>
      <c r="B7" s="385"/>
      <c r="C7" s="384"/>
      <c r="D7" s="384"/>
      <c r="E7" s="384"/>
      <c r="H7" s="383"/>
    </row>
    <row r="8" spans="1:8" ht="36" customHeight="1" x14ac:dyDescent="0.25">
      <c r="A8" s="382" t="s">
        <v>486</v>
      </c>
      <c r="B8" s="382" t="s">
        <v>485</v>
      </c>
      <c r="C8" s="382" t="s">
        <v>484</v>
      </c>
      <c r="D8" s="382" t="s">
        <v>483</v>
      </c>
      <c r="E8" s="382" t="s">
        <v>482</v>
      </c>
      <c r="F8" s="381" t="s">
        <v>481</v>
      </c>
      <c r="G8" s="380" t="s">
        <v>493</v>
      </c>
    </row>
    <row r="9" spans="1:8" ht="16.5" x14ac:dyDescent="0.25">
      <c r="A9" s="379" t="s">
        <v>480</v>
      </c>
      <c r="B9" s="377" t="s">
        <v>411</v>
      </c>
      <c r="C9" s="377" t="s">
        <v>411</v>
      </c>
      <c r="D9" s="377" t="s">
        <v>411</v>
      </c>
      <c r="E9" s="377" t="s">
        <v>411</v>
      </c>
      <c r="F9" s="358"/>
      <c r="G9" s="358"/>
    </row>
    <row r="10" spans="1:8" x14ac:dyDescent="0.25">
      <c r="A10" s="378" t="s">
        <v>480</v>
      </c>
      <c r="B10" s="377" t="s">
        <v>411</v>
      </c>
      <c r="C10" s="377" t="s">
        <v>411</v>
      </c>
      <c r="D10" s="377" t="s">
        <v>411</v>
      </c>
      <c r="E10" s="377" t="s">
        <v>411</v>
      </c>
      <c r="F10" s="358"/>
      <c r="G10" s="358"/>
    </row>
    <row r="11" spans="1:8" x14ac:dyDescent="0.25">
      <c r="A11" s="368" t="s">
        <v>479</v>
      </c>
      <c r="B11" s="367" t="s">
        <v>411</v>
      </c>
      <c r="C11" s="367" t="s">
        <v>411</v>
      </c>
      <c r="D11" s="367" t="s">
        <v>411</v>
      </c>
      <c r="E11" s="367" t="s">
        <v>411</v>
      </c>
      <c r="F11" s="358"/>
      <c r="G11" s="358"/>
    </row>
    <row r="12" spans="1:8" x14ac:dyDescent="0.25">
      <c r="A12" s="357" t="s">
        <v>408</v>
      </c>
      <c r="B12" s="360">
        <v>2726</v>
      </c>
      <c r="C12" s="360">
        <v>9</v>
      </c>
      <c r="D12" s="360">
        <v>9</v>
      </c>
      <c r="E12" s="359">
        <v>3.3015407190022002E-3</v>
      </c>
      <c r="F12" s="364"/>
      <c r="G12" s="366">
        <f>D12</f>
        <v>9</v>
      </c>
    </row>
    <row r="13" spans="1:8" x14ac:dyDescent="0.25">
      <c r="A13" s="357" t="s">
        <v>407</v>
      </c>
      <c r="B13" s="360">
        <v>2726</v>
      </c>
      <c r="C13" s="360">
        <v>18</v>
      </c>
      <c r="D13" s="360">
        <v>18</v>
      </c>
      <c r="E13" s="359">
        <v>6.6030814380044003E-3</v>
      </c>
      <c r="F13" s="365">
        <f>C13</f>
        <v>18</v>
      </c>
      <c r="G13" s="364"/>
    </row>
    <row r="14" spans="1:8" hidden="1" x14ac:dyDescent="0.25">
      <c r="A14" s="357" t="s">
        <v>406</v>
      </c>
      <c r="B14" s="363">
        <v>2726</v>
      </c>
      <c r="C14" s="363">
        <v>8</v>
      </c>
      <c r="D14" s="355">
        <v>8</v>
      </c>
      <c r="E14" s="354">
        <v>2.93470286133529E-3</v>
      </c>
      <c r="F14" s="350"/>
      <c r="G14" s="350"/>
    </row>
    <row r="15" spans="1:8" hidden="1" x14ac:dyDescent="0.25">
      <c r="A15" s="357" t="s">
        <v>405</v>
      </c>
      <c r="B15" s="363">
        <v>2726</v>
      </c>
      <c r="C15" s="363">
        <v>7</v>
      </c>
      <c r="D15" s="355">
        <v>7</v>
      </c>
      <c r="E15" s="354">
        <v>2.5678650036683802E-3</v>
      </c>
      <c r="F15" s="350"/>
      <c r="G15" s="350"/>
    </row>
    <row r="16" spans="1:8" hidden="1" x14ac:dyDescent="0.25">
      <c r="A16" s="357" t="s">
        <v>410</v>
      </c>
      <c r="B16" s="363">
        <v>2726</v>
      </c>
      <c r="C16" s="363">
        <v>42</v>
      </c>
      <c r="D16" s="355">
        <v>42</v>
      </c>
      <c r="E16" s="354">
        <v>1.5407190022010299E-2</v>
      </c>
      <c r="F16" s="350"/>
      <c r="G16" s="350"/>
    </row>
    <row r="17" spans="1:7" x14ac:dyDescent="0.25">
      <c r="A17" s="368" t="s">
        <v>478</v>
      </c>
      <c r="B17" s="367" t="s">
        <v>411</v>
      </c>
      <c r="C17" s="367" t="s">
        <v>411</v>
      </c>
      <c r="D17" s="367" t="s">
        <v>411</v>
      </c>
      <c r="E17" s="367" t="s">
        <v>411</v>
      </c>
      <c r="F17" s="358"/>
      <c r="G17" s="358"/>
    </row>
    <row r="18" spans="1:7" x14ac:dyDescent="0.25">
      <c r="A18" s="372" t="s">
        <v>408</v>
      </c>
      <c r="B18" s="371">
        <v>2661</v>
      </c>
      <c r="C18" s="371">
        <v>4</v>
      </c>
      <c r="D18" s="371">
        <v>4</v>
      </c>
      <c r="E18" s="370">
        <v>1.50319428786171E-3</v>
      </c>
      <c r="F18" s="358"/>
      <c r="G18" s="369">
        <v>6</v>
      </c>
    </row>
    <row r="19" spans="1:7" x14ac:dyDescent="0.25">
      <c r="A19" s="357" t="s">
        <v>407</v>
      </c>
      <c r="B19" s="360">
        <v>2661</v>
      </c>
      <c r="C19" s="360">
        <v>12</v>
      </c>
      <c r="D19" s="360">
        <v>12</v>
      </c>
      <c r="E19" s="359">
        <v>4.5095828635851199E-3</v>
      </c>
      <c r="F19" s="365">
        <f>C19</f>
        <v>12</v>
      </c>
      <c r="G19" s="364"/>
    </row>
    <row r="20" spans="1:7" hidden="1" x14ac:dyDescent="0.25">
      <c r="A20" s="357" t="s">
        <v>406</v>
      </c>
      <c r="B20" s="363">
        <v>2661</v>
      </c>
      <c r="C20" s="363">
        <v>8</v>
      </c>
      <c r="D20" s="355">
        <v>8</v>
      </c>
      <c r="E20" s="354">
        <v>3.0063885757234099E-3</v>
      </c>
      <c r="F20" s="350"/>
      <c r="G20" s="350"/>
    </row>
    <row r="21" spans="1:7" hidden="1" x14ac:dyDescent="0.25">
      <c r="A21" s="357" t="s">
        <v>405</v>
      </c>
      <c r="B21" s="363">
        <v>2661</v>
      </c>
      <c r="C21" s="363">
        <v>8</v>
      </c>
      <c r="D21" s="355">
        <v>8</v>
      </c>
      <c r="E21" s="354">
        <v>3.0063885757234099E-3</v>
      </c>
      <c r="F21" s="350"/>
      <c r="G21" s="350"/>
    </row>
    <row r="22" spans="1:7" hidden="1" x14ac:dyDescent="0.25">
      <c r="A22" s="357" t="s">
        <v>410</v>
      </c>
      <c r="B22" s="363">
        <v>2661</v>
      </c>
      <c r="C22" s="363">
        <v>32</v>
      </c>
      <c r="D22" s="355">
        <v>32</v>
      </c>
      <c r="E22" s="354">
        <v>1.20255543028936E-2</v>
      </c>
      <c r="F22" s="350"/>
      <c r="G22" s="350"/>
    </row>
    <row r="23" spans="1:7" x14ac:dyDescent="0.25">
      <c r="A23" s="368" t="s">
        <v>477</v>
      </c>
      <c r="B23" s="367" t="s">
        <v>411</v>
      </c>
      <c r="C23" s="367" t="s">
        <v>411</v>
      </c>
      <c r="D23" s="367" t="s">
        <v>411</v>
      </c>
      <c r="E23" s="367" t="s">
        <v>411</v>
      </c>
      <c r="F23" s="358"/>
      <c r="G23" s="358"/>
    </row>
    <row r="24" spans="1:7" x14ac:dyDescent="0.25">
      <c r="A24" s="357" t="s">
        <v>408</v>
      </c>
      <c r="B24" s="360">
        <v>3066</v>
      </c>
      <c r="C24" s="360">
        <v>4</v>
      </c>
      <c r="D24" s="360">
        <v>4</v>
      </c>
      <c r="E24" s="359">
        <v>1.3046314416177401E-3</v>
      </c>
      <c r="F24" s="364"/>
      <c r="G24" s="366">
        <f>D24</f>
        <v>4</v>
      </c>
    </row>
    <row r="25" spans="1:7" x14ac:dyDescent="0.25">
      <c r="A25" s="357" t="s">
        <v>407</v>
      </c>
      <c r="B25" s="360">
        <v>3066</v>
      </c>
      <c r="C25" s="360">
        <v>8</v>
      </c>
      <c r="D25" s="360">
        <v>8</v>
      </c>
      <c r="E25" s="359">
        <v>2.6092628832354902E-3</v>
      </c>
      <c r="F25" s="365">
        <f>C25</f>
        <v>8</v>
      </c>
      <c r="G25" s="364"/>
    </row>
    <row r="26" spans="1:7" hidden="1" x14ac:dyDescent="0.25">
      <c r="A26" s="357" t="s">
        <v>406</v>
      </c>
      <c r="B26" s="363">
        <v>3066</v>
      </c>
      <c r="C26" s="363">
        <v>8</v>
      </c>
      <c r="D26" s="355">
        <v>8</v>
      </c>
      <c r="E26" s="354">
        <v>2.6092628832354902E-3</v>
      </c>
      <c r="F26" s="350"/>
      <c r="G26" s="350"/>
    </row>
    <row r="27" spans="1:7" hidden="1" x14ac:dyDescent="0.25">
      <c r="A27" s="357" t="s">
        <v>405</v>
      </c>
      <c r="B27" s="363">
        <v>3066</v>
      </c>
      <c r="C27" s="363">
        <v>8</v>
      </c>
      <c r="D27" s="355">
        <v>8</v>
      </c>
      <c r="E27" s="354">
        <v>2.6092628832354902E-3</v>
      </c>
      <c r="F27" s="350"/>
      <c r="G27" s="350"/>
    </row>
    <row r="28" spans="1:7" hidden="1" x14ac:dyDescent="0.25">
      <c r="A28" s="357" t="s">
        <v>410</v>
      </c>
      <c r="B28" s="363">
        <v>3066</v>
      </c>
      <c r="C28" s="363">
        <v>28</v>
      </c>
      <c r="D28" s="355">
        <v>28</v>
      </c>
      <c r="E28" s="354">
        <v>9.1324200913242004E-3</v>
      </c>
      <c r="F28" s="350"/>
      <c r="G28" s="350"/>
    </row>
    <row r="29" spans="1:7" x14ac:dyDescent="0.25">
      <c r="A29" s="368" t="s">
        <v>476</v>
      </c>
      <c r="B29" s="367" t="s">
        <v>411</v>
      </c>
      <c r="C29" s="367" t="s">
        <v>411</v>
      </c>
      <c r="D29" s="367" t="s">
        <v>411</v>
      </c>
      <c r="E29" s="367" t="s">
        <v>411</v>
      </c>
      <c r="F29" s="364" t="str">
        <f>C29</f>
        <v/>
      </c>
      <c r="G29" s="364" t="str">
        <f>D29</f>
        <v/>
      </c>
    </row>
    <row r="30" spans="1:7" x14ac:dyDescent="0.25">
      <c r="A30" s="357" t="s">
        <v>408</v>
      </c>
      <c r="B30" s="360">
        <v>5991</v>
      </c>
      <c r="C30" s="360">
        <v>5</v>
      </c>
      <c r="D30" s="360">
        <v>5</v>
      </c>
      <c r="E30" s="359">
        <v>8.3458521115005804E-4</v>
      </c>
      <c r="F30" s="364"/>
      <c r="G30" s="366">
        <f>D30</f>
        <v>5</v>
      </c>
    </row>
    <row r="31" spans="1:7" x14ac:dyDescent="0.25">
      <c r="A31" s="357" t="s">
        <v>407</v>
      </c>
      <c r="B31" s="360">
        <v>5991</v>
      </c>
      <c r="C31" s="360">
        <v>10</v>
      </c>
      <c r="D31" s="360">
        <v>10</v>
      </c>
      <c r="E31" s="359">
        <v>1.66917042230012E-3</v>
      </c>
      <c r="F31" s="365">
        <f>C31</f>
        <v>10</v>
      </c>
      <c r="G31" s="364"/>
    </row>
    <row r="32" spans="1:7" hidden="1" x14ac:dyDescent="0.25">
      <c r="A32" s="357" t="s">
        <v>406</v>
      </c>
      <c r="B32" s="363">
        <v>5991</v>
      </c>
      <c r="C32" s="363">
        <v>10</v>
      </c>
      <c r="D32" s="355">
        <v>10</v>
      </c>
      <c r="E32" s="354">
        <v>1.66917042230012E-3</v>
      </c>
      <c r="F32" s="350"/>
      <c r="G32" s="350"/>
    </row>
    <row r="33" spans="1:7" hidden="1" x14ac:dyDescent="0.25">
      <c r="A33" s="357" t="s">
        <v>405</v>
      </c>
      <c r="B33" s="363">
        <v>5991</v>
      </c>
      <c r="C33" s="363">
        <v>10</v>
      </c>
      <c r="D33" s="355">
        <v>10</v>
      </c>
      <c r="E33" s="354">
        <v>1.66917042230012E-3</v>
      </c>
      <c r="F33" s="350"/>
      <c r="G33" s="350"/>
    </row>
    <row r="34" spans="1:7" hidden="1" x14ac:dyDescent="0.25">
      <c r="A34" s="357" t="s">
        <v>410</v>
      </c>
      <c r="B34" s="363">
        <v>5991</v>
      </c>
      <c r="C34" s="363">
        <v>35</v>
      </c>
      <c r="D34" s="355">
        <v>35</v>
      </c>
      <c r="E34" s="354">
        <v>5.8420964780504098E-3</v>
      </c>
      <c r="F34" s="350"/>
      <c r="G34" s="350"/>
    </row>
    <row r="35" spans="1:7" x14ac:dyDescent="0.25">
      <c r="A35" s="368" t="s">
        <v>475</v>
      </c>
      <c r="B35" s="367" t="s">
        <v>411</v>
      </c>
      <c r="C35" s="367" t="s">
        <v>411</v>
      </c>
      <c r="D35" s="367" t="s">
        <v>411</v>
      </c>
      <c r="E35" s="367" t="s">
        <v>411</v>
      </c>
      <c r="F35" s="364" t="str">
        <f>C35</f>
        <v/>
      </c>
      <c r="G35" s="364" t="str">
        <f>D35</f>
        <v/>
      </c>
    </row>
    <row r="36" spans="1:7" x14ac:dyDescent="0.25">
      <c r="A36" s="357" t="s">
        <v>408</v>
      </c>
      <c r="B36" s="360">
        <v>5255</v>
      </c>
      <c r="C36" s="360">
        <v>7</v>
      </c>
      <c r="D36" s="360">
        <v>7</v>
      </c>
      <c r="E36" s="359">
        <v>1.3320647002854401E-3</v>
      </c>
      <c r="F36" s="364"/>
      <c r="G36" s="366">
        <f>D36</f>
        <v>7</v>
      </c>
    </row>
    <row r="37" spans="1:7" x14ac:dyDescent="0.25">
      <c r="A37" s="376" t="s">
        <v>407</v>
      </c>
      <c r="B37" s="375">
        <v>5255</v>
      </c>
      <c r="C37" s="375">
        <v>21</v>
      </c>
      <c r="D37" s="375">
        <v>21</v>
      </c>
      <c r="E37" s="374">
        <v>3.99619410085633E-3</v>
      </c>
      <c r="F37" s="373">
        <v>14</v>
      </c>
      <c r="G37" s="358"/>
    </row>
    <row r="38" spans="1:7" hidden="1" x14ac:dyDescent="0.25">
      <c r="A38" s="357" t="s">
        <v>406</v>
      </c>
      <c r="B38" s="363">
        <v>5255</v>
      </c>
      <c r="C38" s="363">
        <v>10</v>
      </c>
      <c r="D38" s="355">
        <v>10</v>
      </c>
      <c r="E38" s="354">
        <v>1.9029495718363501E-3</v>
      </c>
      <c r="F38" s="350"/>
      <c r="G38" s="350"/>
    </row>
    <row r="39" spans="1:7" hidden="1" x14ac:dyDescent="0.25">
      <c r="A39" s="357" t="s">
        <v>405</v>
      </c>
      <c r="B39" s="363">
        <v>5255</v>
      </c>
      <c r="C39" s="363">
        <v>9</v>
      </c>
      <c r="D39" s="355">
        <v>9</v>
      </c>
      <c r="E39" s="354">
        <v>1.7126546146527099E-3</v>
      </c>
      <c r="F39" s="350"/>
      <c r="G39" s="350"/>
    </row>
    <row r="40" spans="1:7" hidden="1" x14ac:dyDescent="0.25">
      <c r="A40" s="357" t="s">
        <v>410</v>
      </c>
      <c r="B40" s="363">
        <v>5255</v>
      </c>
      <c r="C40" s="363">
        <v>47</v>
      </c>
      <c r="D40" s="355">
        <v>47</v>
      </c>
      <c r="E40" s="354">
        <v>8.9438629876308299E-3</v>
      </c>
      <c r="F40" s="350"/>
      <c r="G40" s="350"/>
    </row>
    <row r="41" spans="1:7" x14ac:dyDescent="0.25">
      <c r="A41" s="368" t="s">
        <v>474</v>
      </c>
      <c r="B41" s="367" t="s">
        <v>411</v>
      </c>
      <c r="C41" s="367" t="s">
        <v>411</v>
      </c>
      <c r="D41" s="367" t="s">
        <v>411</v>
      </c>
      <c r="E41" s="367" t="s">
        <v>411</v>
      </c>
      <c r="F41" s="358"/>
      <c r="G41" s="358"/>
    </row>
    <row r="42" spans="1:7" x14ac:dyDescent="0.25">
      <c r="A42" s="372" t="s">
        <v>408</v>
      </c>
      <c r="B42" s="371">
        <v>3705</v>
      </c>
      <c r="C42" s="371">
        <v>4</v>
      </c>
      <c r="D42" s="371">
        <v>4</v>
      </c>
      <c r="E42" s="370">
        <v>1.0796221322537101E-3</v>
      </c>
      <c r="F42" s="358"/>
      <c r="G42" s="369">
        <v>6</v>
      </c>
    </row>
    <row r="43" spans="1:7" x14ac:dyDescent="0.25">
      <c r="A43" s="376" t="s">
        <v>407</v>
      </c>
      <c r="B43" s="375">
        <v>3705</v>
      </c>
      <c r="C43" s="375">
        <v>18</v>
      </c>
      <c r="D43" s="375">
        <v>18</v>
      </c>
      <c r="E43" s="374">
        <v>4.8582995951416998E-3</v>
      </c>
      <c r="F43" s="373">
        <v>12</v>
      </c>
      <c r="G43" s="358"/>
    </row>
    <row r="44" spans="1:7" hidden="1" x14ac:dyDescent="0.25">
      <c r="A44" s="357" t="s">
        <v>406</v>
      </c>
      <c r="B44" s="363">
        <v>3705</v>
      </c>
      <c r="C44" s="363">
        <v>8</v>
      </c>
      <c r="D44" s="355">
        <v>8</v>
      </c>
      <c r="E44" s="354">
        <v>2.1592442645074201E-3</v>
      </c>
      <c r="F44" s="350"/>
      <c r="G44" s="350"/>
    </row>
    <row r="45" spans="1:7" hidden="1" x14ac:dyDescent="0.25">
      <c r="A45" s="357" t="s">
        <v>405</v>
      </c>
      <c r="B45" s="363">
        <v>3705</v>
      </c>
      <c r="C45" s="363">
        <v>8</v>
      </c>
      <c r="D45" s="355">
        <v>8</v>
      </c>
      <c r="E45" s="354">
        <v>2.1592442645074201E-3</v>
      </c>
      <c r="F45" s="350"/>
      <c r="G45" s="350"/>
    </row>
    <row r="46" spans="1:7" hidden="1" x14ac:dyDescent="0.25">
      <c r="A46" s="357" t="s">
        <v>410</v>
      </c>
      <c r="B46" s="363">
        <v>3705</v>
      </c>
      <c r="C46" s="363">
        <v>38</v>
      </c>
      <c r="D46" s="355">
        <v>38</v>
      </c>
      <c r="E46" s="354">
        <v>1.02564102564103E-2</v>
      </c>
      <c r="F46" s="350"/>
      <c r="G46" s="350"/>
    </row>
    <row r="47" spans="1:7" x14ac:dyDescent="0.25">
      <c r="A47" s="368" t="s">
        <v>473</v>
      </c>
      <c r="B47" s="367" t="s">
        <v>411</v>
      </c>
      <c r="C47" s="367" t="s">
        <v>411</v>
      </c>
      <c r="D47" s="367" t="s">
        <v>411</v>
      </c>
      <c r="E47" s="367" t="s">
        <v>411</v>
      </c>
      <c r="F47" s="358"/>
      <c r="G47" s="358"/>
    </row>
    <row r="48" spans="1:7" x14ac:dyDescent="0.25">
      <c r="A48" s="372" t="s">
        <v>408</v>
      </c>
      <c r="B48" s="371">
        <v>5221</v>
      </c>
      <c r="C48" s="371">
        <v>4</v>
      </c>
      <c r="D48" s="371">
        <v>4</v>
      </c>
      <c r="E48" s="370">
        <v>7.6613675541084103E-4</v>
      </c>
      <c r="F48" s="358"/>
      <c r="G48" s="369">
        <v>4</v>
      </c>
    </row>
    <row r="49" spans="1:7" x14ac:dyDescent="0.25">
      <c r="A49" s="357" t="s">
        <v>407</v>
      </c>
      <c r="B49" s="360">
        <v>5221</v>
      </c>
      <c r="C49" s="360">
        <v>8</v>
      </c>
      <c r="D49" s="360">
        <v>8</v>
      </c>
      <c r="E49" s="359">
        <v>1.5322735108216801E-3</v>
      </c>
      <c r="F49" s="365">
        <f>C49</f>
        <v>8</v>
      </c>
      <c r="G49" s="364"/>
    </row>
    <row r="50" spans="1:7" hidden="1" x14ac:dyDescent="0.25">
      <c r="A50" s="357" t="s">
        <v>406</v>
      </c>
      <c r="B50" s="363">
        <v>5221</v>
      </c>
      <c r="C50" s="363">
        <v>8</v>
      </c>
      <c r="D50" s="355">
        <v>8</v>
      </c>
      <c r="E50" s="354">
        <v>1.5322735108216801E-3</v>
      </c>
      <c r="F50" s="350"/>
      <c r="G50" s="350"/>
    </row>
    <row r="51" spans="1:7" hidden="1" x14ac:dyDescent="0.25">
      <c r="A51" s="357" t="s">
        <v>405</v>
      </c>
      <c r="B51" s="363">
        <v>5221</v>
      </c>
      <c r="C51" s="363">
        <v>8</v>
      </c>
      <c r="D51" s="355">
        <v>8</v>
      </c>
      <c r="E51" s="354">
        <v>1.5322735108216801E-3</v>
      </c>
      <c r="F51" s="350"/>
      <c r="G51" s="350"/>
    </row>
    <row r="52" spans="1:7" hidden="1" x14ac:dyDescent="0.25">
      <c r="A52" s="357" t="s">
        <v>410</v>
      </c>
      <c r="B52" s="363">
        <v>5221</v>
      </c>
      <c r="C52" s="363">
        <v>28</v>
      </c>
      <c r="D52" s="355">
        <v>28</v>
      </c>
      <c r="E52" s="354">
        <v>5.3629572878758896E-3</v>
      </c>
      <c r="F52" s="350"/>
      <c r="G52" s="350"/>
    </row>
    <row r="53" spans="1:7" x14ac:dyDescent="0.25">
      <c r="A53" s="368" t="s">
        <v>472</v>
      </c>
      <c r="B53" s="367" t="s">
        <v>411</v>
      </c>
      <c r="C53" s="367" t="s">
        <v>411</v>
      </c>
      <c r="D53" s="367" t="s">
        <v>411</v>
      </c>
      <c r="E53" s="367" t="s">
        <v>411</v>
      </c>
      <c r="F53" s="358"/>
      <c r="G53" s="358"/>
    </row>
    <row r="54" spans="1:7" x14ac:dyDescent="0.25">
      <c r="A54" s="372" t="s">
        <v>408</v>
      </c>
      <c r="B54" s="371">
        <v>2564</v>
      </c>
      <c r="C54" s="371">
        <v>5</v>
      </c>
      <c r="D54" s="371">
        <v>5</v>
      </c>
      <c r="E54" s="370">
        <v>1.9500780031201201E-3</v>
      </c>
      <c r="F54" s="358"/>
      <c r="G54" s="369">
        <v>8</v>
      </c>
    </row>
    <row r="55" spans="1:7" x14ac:dyDescent="0.25">
      <c r="A55" s="357" t="s">
        <v>407</v>
      </c>
      <c r="B55" s="360">
        <v>2564</v>
      </c>
      <c r="C55" s="360">
        <v>16</v>
      </c>
      <c r="D55" s="360">
        <v>16</v>
      </c>
      <c r="E55" s="359">
        <v>6.2402496099843996E-3</v>
      </c>
      <c r="F55" s="365">
        <f>C55</f>
        <v>16</v>
      </c>
      <c r="G55" s="364"/>
    </row>
    <row r="56" spans="1:7" hidden="1" x14ac:dyDescent="0.25">
      <c r="A56" s="357" t="s">
        <v>406</v>
      </c>
      <c r="B56" s="363">
        <v>2564</v>
      </c>
      <c r="C56" s="363">
        <v>10</v>
      </c>
      <c r="D56" s="355">
        <v>10</v>
      </c>
      <c r="E56" s="354">
        <v>3.9001560062402502E-3</v>
      </c>
      <c r="F56" s="350"/>
      <c r="G56" s="350"/>
    </row>
    <row r="57" spans="1:7" hidden="1" x14ac:dyDescent="0.25">
      <c r="A57" s="357" t="s">
        <v>405</v>
      </c>
      <c r="B57" s="363">
        <v>2564</v>
      </c>
      <c r="C57" s="363">
        <v>10</v>
      </c>
      <c r="D57" s="355">
        <v>10</v>
      </c>
      <c r="E57" s="354">
        <v>3.9001560062402502E-3</v>
      </c>
      <c r="F57" s="350"/>
      <c r="G57" s="350"/>
    </row>
    <row r="58" spans="1:7" hidden="1" x14ac:dyDescent="0.25">
      <c r="A58" s="357" t="s">
        <v>410</v>
      </c>
      <c r="B58" s="363">
        <v>2564</v>
      </c>
      <c r="C58" s="363">
        <v>41</v>
      </c>
      <c r="D58" s="355">
        <v>41</v>
      </c>
      <c r="E58" s="354">
        <v>1.5990639625585001E-2</v>
      </c>
      <c r="F58" s="350"/>
      <c r="G58" s="350"/>
    </row>
    <row r="59" spans="1:7" x14ac:dyDescent="0.25">
      <c r="A59" s="368" t="s">
        <v>471</v>
      </c>
      <c r="B59" s="367" t="s">
        <v>411</v>
      </c>
      <c r="C59" s="367" t="s">
        <v>411</v>
      </c>
      <c r="D59" s="367" t="s">
        <v>411</v>
      </c>
      <c r="E59" s="367" t="s">
        <v>411</v>
      </c>
      <c r="F59" s="358"/>
      <c r="G59" s="358"/>
    </row>
    <row r="60" spans="1:7" x14ac:dyDescent="0.25">
      <c r="A60" s="372" t="s">
        <v>408</v>
      </c>
      <c r="B60" s="371">
        <v>3581</v>
      </c>
      <c r="C60" s="371">
        <v>5</v>
      </c>
      <c r="D60" s="371">
        <v>5</v>
      </c>
      <c r="E60" s="370">
        <v>1.3962580284836599E-3</v>
      </c>
      <c r="F60" s="358"/>
      <c r="G60" s="369">
        <v>6</v>
      </c>
    </row>
    <row r="61" spans="1:7" x14ac:dyDescent="0.25">
      <c r="A61" s="357" t="s">
        <v>407</v>
      </c>
      <c r="B61" s="360">
        <v>3581</v>
      </c>
      <c r="C61" s="360">
        <v>12</v>
      </c>
      <c r="D61" s="360">
        <v>12</v>
      </c>
      <c r="E61" s="359">
        <v>3.35101926836079E-3</v>
      </c>
      <c r="F61" s="365">
        <f>C61</f>
        <v>12</v>
      </c>
      <c r="G61" s="364"/>
    </row>
    <row r="62" spans="1:7" hidden="1" x14ac:dyDescent="0.25">
      <c r="A62" s="357" t="s">
        <v>406</v>
      </c>
      <c r="B62" s="363">
        <v>3581</v>
      </c>
      <c r="C62" s="363">
        <v>10</v>
      </c>
      <c r="D62" s="355">
        <v>10</v>
      </c>
      <c r="E62" s="354">
        <v>2.7925160569673298E-3</v>
      </c>
      <c r="F62" s="350"/>
      <c r="G62" s="350"/>
    </row>
    <row r="63" spans="1:7" hidden="1" x14ac:dyDescent="0.25">
      <c r="A63" s="357" t="s">
        <v>405</v>
      </c>
      <c r="B63" s="363">
        <v>3581</v>
      </c>
      <c r="C63" s="363">
        <v>10</v>
      </c>
      <c r="D63" s="355">
        <v>10</v>
      </c>
      <c r="E63" s="354">
        <v>2.7925160569673298E-3</v>
      </c>
      <c r="F63" s="350"/>
      <c r="G63" s="350"/>
    </row>
    <row r="64" spans="1:7" hidden="1" x14ac:dyDescent="0.25">
      <c r="A64" s="357" t="s">
        <v>410</v>
      </c>
      <c r="B64" s="363">
        <v>3581</v>
      </c>
      <c r="C64" s="363">
        <v>37</v>
      </c>
      <c r="D64" s="355">
        <v>37</v>
      </c>
      <c r="E64" s="354">
        <v>1.03323094107791E-2</v>
      </c>
      <c r="F64" s="350"/>
      <c r="G64" s="350"/>
    </row>
    <row r="65" spans="1:7" x14ac:dyDescent="0.25">
      <c r="A65" s="368" t="s">
        <v>470</v>
      </c>
      <c r="B65" s="367" t="s">
        <v>411</v>
      </c>
      <c r="C65" s="367" t="s">
        <v>411</v>
      </c>
      <c r="D65" s="367" t="s">
        <v>411</v>
      </c>
      <c r="E65" s="367" t="s">
        <v>411</v>
      </c>
      <c r="F65" s="358"/>
      <c r="G65" s="358"/>
    </row>
    <row r="66" spans="1:7" x14ac:dyDescent="0.25">
      <c r="A66" s="372" t="s">
        <v>408</v>
      </c>
      <c r="B66" s="371">
        <v>4079</v>
      </c>
      <c r="C66" s="371">
        <v>5</v>
      </c>
      <c r="D66" s="371">
        <v>5</v>
      </c>
      <c r="E66" s="370">
        <v>1.22579063495955E-3</v>
      </c>
      <c r="F66" s="358"/>
      <c r="G66" s="369">
        <v>8</v>
      </c>
    </row>
    <row r="67" spans="1:7" x14ac:dyDescent="0.25">
      <c r="A67" s="357" t="s">
        <v>407</v>
      </c>
      <c r="B67" s="360">
        <v>4079</v>
      </c>
      <c r="C67" s="360">
        <v>16</v>
      </c>
      <c r="D67" s="360">
        <v>16</v>
      </c>
      <c r="E67" s="359">
        <v>3.9225300318705596E-3</v>
      </c>
      <c r="F67" s="365">
        <f>C67</f>
        <v>16</v>
      </c>
      <c r="G67" s="364"/>
    </row>
    <row r="68" spans="1:7" hidden="1" x14ac:dyDescent="0.25">
      <c r="A68" s="357" t="s">
        <v>406</v>
      </c>
      <c r="B68" s="363">
        <v>4079</v>
      </c>
      <c r="C68" s="363">
        <v>10</v>
      </c>
      <c r="D68" s="355">
        <v>10</v>
      </c>
      <c r="E68" s="354">
        <v>2.4515812699191001E-3</v>
      </c>
      <c r="F68" s="350"/>
      <c r="G68" s="350"/>
    </row>
    <row r="69" spans="1:7" hidden="1" x14ac:dyDescent="0.25">
      <c r="A69" s="357" t="s">
        <v>405</v>
      </c>
      <c r="B69" s="363">
        <v>4079</v>
      </c>
      <c r="C69" s="363">
        <v>10</v>
      </c>
      <c r="D69" s="355">
        <v>10</v>
      </c>
      <c r="E69" s="354">
        <v>2.4515812699191001E-3</v>
      </c>
      <c r="F69" s="350"/>
      <c r="G69" s="350"/>
    </row>
    <row r="70" spans="1:7" hidden="1" x14ac:dyDescent="0.25">
      <c r="A70" s="357" t="s">
        <v>410</v>
      </c>
      <c r="B70" s="363">
        <v>4079</v>
      </c>
      <c r="C70" s="363">
        <v>41</v>
      </c>
      <c r="D70" s="355">
        <v>41</v>
      </c>
      <c r="E70" s="354">
        <v>1.00514832066683E-2</v>
      </c>
      <c r="F70" s="350"/>
      <c r="G70" s="350"/>
    </row>
    <row r="71" spans="1:7" x14ac:dyDescent="0.25">
      <c r="A71" s="368" t="s">
        <v>469</v>
      </c>
      <c r="B71" s="367" t="s">
        <v>411</v>
      </c>
      <c r="C71" s="367" t="s">
        <v>411</v>
      </c>
      <c r="D71" s="367" t="s">
        <v>411</v>
      </c>
      <c r="E71" s="367" t="s">
        <v>411</v>
      </c>
      <c r="F71" s="364" t="str">
        <f>C71</f>
        <v/>
      </c>
      <c r="G71" s="364" t="str">
        <f>D71</f>
        <v/>
      </c>
    </row>
    <row r="72" spans="1:7" x14ac:dyDescent="0.25">
      <c r="A72" s="357" t="s">
        <v>408</v>
      </c>
      <c r="B72" s="360">
        <v>209</v>
      </c>
      <c r="C72" s="360">
        <v>5</v>
      </c>
      <c r="D72" s="360">
        <v>5</v>
      </c>
      <c r="E72" s="359">
        <v>2.39234449760766E-2</v>
      </c>
      <c r="F72" s="364"/>
      <c r="G72" s="366">
        <f>D72</f>
        <v>5</v>
      </c>
    </row>
    <row r="73" spans="1:7" x14ac:dyDescent="0.25">
      <c r="A73" s="357" t="s">
        <v>407</v>
      </c>
      <c r="B73" s="360">
        <v>209</v>
      </c>
      <c r="C73" s="360">
        <v>10</v>
      </c>
      <c r="D73" s="360">
        <v>10</v>
      </c>
      <c r="E73" s="359">
        <v>4.7846889952153103E-2</v>
      </c>
      <c r="F73" s="365">
        <f>C73</f>
        <v>10</v>
      </c>
      <c r="G73" s="364"/>
    </row>
    <row r="74" spans="1:7" hidden="1" x14ac:dyDescent="0.25">
      <c r="A74" s="357" t="s">
        <v>406</v>
      </c>
      <c r="B74" s="363">
        <v>209</v>
      </c>
      <c r="C74" s="363">
        <v>10</v>
      </c>
      <c r="D74" s="355">
        <v>10</v>
      </c>
      <c r="E74" s="354">
        <v>4.7846889952153103E-2</v>
      </c>
      <c r="F74" s="350"/>
      <c r="G74" s="350"/>
    </row>
    <row r="75" spans="1:7" hidden="1" x14ac:dyDescent="0.25">
      <c r="A75" s="357" t="s">
        <v>405</v>
      </c>
      <c r="B75" s="363">
        <v>209</v>
      </c>
      <c r="C75" s="363">
        <v>10</v>
      </c>
      <c r="D75" s="355">
        <v>10</v>
      </c>
      <c r="E75" s="354">
        <v>4.7846889952153103E-2</v>
      </c>
      <c r="F75" s="350"/>
      <c r="G75" s="350"/>
    </row>
    <row r="76" spans="1:7" hidden="1" x14ac:dyDescent="0.25">
      <c r="A76" s="357" t="s">
        <v>410</v>
      </c>
      <c r="B76" s="363">
        <v>209</v>
      </c>
      <c r="C76" s="363">
        <v>35</v>
      </c>
      <c r="D76" s="355">
        <v>35</v>
      </c>
      <c r="E76" s="354">
        <v>0.16746411483253601</v>
      </c>
      <c r="F76" s="350"/>
      <c r="G76" s="350"/>
    </row>
    <row r="77" spans="1:7" x14ac:dyDescent="0.25">
      <c r="A77" s="368" t="s">
        <v>468</v>
      </c>
      <c r="B77" s="367" t="s">
        <v>411</v>
      </c>
      <c r="C77" s="367" t="s">
        <v>411</v>
      </c>
      <c r="D77" s="367" t="s">
        <v>411</v>
      </c>
      <c r="E77" s="367" t="s">
        <v>411</v>
      </c>
      <c r="F77" s="364" t="str">
        <f>C77</f>
        <v/>
      </c>
      <c r="G77" s="364" t="str">
        <f>D77</f>
        <v/>
      </c>
    </row>
    <row r="78" spans="1:7" x14ac:dyDescent="0.25">
      <c r="A78" s="357" t="s">
        <v>408</v>
      </c>
      <c r="B78" s="360">
        <v>1681</v>
      </c>
      <c r="C78" s="360">
        <v>5</v>
      </c>
      <c r="D78" s="360">
        <v>5</v>
      </c>
      <c r="E78" s="359">
        <v>2.9744199881023199E-3</v>
      </c>
      <c r="F78" s="364"/>
      <c r="G78" s="366">
        <f>D78</f>
        <v>5</v>
      </c>
    </row>
    <row r="79" spans="1:7" x14ac:dyDescent="0.25">
      <c r="A79" s="357" t="s">
        <v>407</v>
      </c>
      <c r="B79" s="360">
        <v>1681</v>
      </c>
      <c r="C79" s="360">
        <v>10</v>
      </c>
      <c r="D79" s="360">
        <v>10</v>
      </c>
      <c r="E79" s="359">
        <v>5.9488399762046397E-3</v>
      </c>
      <c r="F79" s="365">
        <f>C79</f>
        <v>10</v>
      </c>
      <c r="G79" s="364"/>
    </row>
    <row r="80" spans="1:7" hidden="1" x14ac:dyDescent="0.25">
      <c r="A80" s="357" t="s">
        <v>406</v>
      </c>
      <c r="B80" s="363">
        <v>1681</v>
      </c>
      <c r="C80" s="363">
        <v>10</v>
      </c>
      <c r="D80" s="355">
        <v>10</v>
      </c>
      <c r="E80" s="354">
        <v>5.9488399762046397E-3</v>
      </c>
      <c r="F80" s="350"/>
      <c r="G80" s="350"/>
    </row>
    <row r="81" spans="1:7" hidden="1" x14ac:dyDescent="0.25">
      <c r="A81" s="357" t="s">
        <v>405</v>
      </c>
      <c r="B81" s="363">
        <v>1681</v>
      </c>
      <c r="C81" s="363">
        <v>10</v>
      </c>
      <c r="D81" s="355">
        <v>10</v>
      </c>
      <c r="E81" s="354">
        <v>5.9488399762046397E-3</v>
      </c>
      <c r="F81" s="350"/>
      <c r="G81" s="350"/>
    </row>
    <row r="82" spans="1:7" hidden="1" x14ac:dyDescent="0.25">
      <c r="A82" s="357" t="s">
        <v>410</v>
      </c>
      <c r="B82" s="363">
        <v>1681</v>
      </c>
      <c r="C82" s="363">
        <v>35</v>
      </c>
      <c r="D82" s="355">
        <v>35</v>
      </c>
      <c r="E82" s="354">
        <v>2.08209399167162E-2</v>
      </c>
      <c r="F82" s="350"/>
      <c r="G82" s="350"/>
    </row>
    <row r="83" spans="1:7" x14ac:dyDescent="0.25">
      <c r="A83" s="368" t="s">
        <v>467</v>
      </c>
      <c r="B83" s="367" t="s">
        <v>411</v>
      </c>
      <c r="C83" s="367" t="s">
        <v>411</v>
      </c>
      <c r="D83" s="367" t="s">
        <v>411</v>
      </c>
      <c r="E83" s="367" t="s">
        <v>411</v>
      </c>
      <c r="F83" s="364" t="str">
        <f>C83</f>
        <v/>
      </c>
      <c r="G83" s="364" t="str">
        <f>D83</f>
        <v/>
      </c>
    </row>
    <row r="84" spans="1:7" x14ac:dyDescent="0.25">
      <c r="A84" s="372" t="s">
        <v>408</v>
      </c>
      <c r="B84" s="371">
        <v>2552</v>
      </c>
      <c r="C84" s="371">
        <v>5</v>
      </c>
      <c r="D84" s="371">
        <v>5</v>
      </c>
      <c r="E84" s="370">
        <v>1.9592476489028198E-3</v>
      </c>
      <c r="F84" s="358"/>
      <c r="G84" s="369">
        <v>6</v>
      </c>
    </row>
    <row r="85" spans="1:7" x14ac:dyDescent="0.25">
      <c r="A85" s="357" t="s">
        <v>407</v>
      </c>
      <c r="B85" s="360">
        <v>2552</v>
      </c>
      <c r="C85" s="360">
        <v>12</v>
      </c>
      <c r="D85" s="360">
        <v>12</v>
      </c>
      <c r="E85" s="359">
        <v>4.7021943573667697E-3</v>
      </c>
      <c r="F85" s="365">
        <f>C85</f>
        <v>12</v>
      </c>
      <c r="G85" s="364"/>
    </row>
    <row r="86" spans="1:7" hidden="1" x14ac:dyDescent="0.25">
      <c r="A86" s="357" t="s">
        <v>406</v>
      </c>
      <c r="B86" s="363">
        <v>2552</v>
      </c>
      <c r="C86" s="363">
        <v>10</v>
      </c>
      <c r="D86" s="355">
        <v>10</v>
      </c>
      <c r="E86" s="354">
        <v>3.9184952978056397E-3</v>
      </c>
      <c r="F86" s="350"/>
      <c r="G86" s="350"/>
    </row>
    <row r="87" spans="1:7" hidden="1" x14ac:dyDescent="0.25">
      <c r="A87" s="357" t="s">
        <v>405</v>
      </c>
      <c r="B87" s="363">
        <v>2552</v>
      </c>
      <c r="C87" s="363">
        <v>10</v>
      </c>
      <c r="D87" s="355">
        <v>10</v>
      </c>
      <c r="E87" s="354">
        <v>3.9184952978056397E-3</v>
      </c>
      <c r="F87" s="350"/>
      <c r="G87" s="350"/>
    </row>
    <row r="88" spans="1:7" hidden="1" x14ac:dyDescent="0.25">
      <c r="A88" s="357" t="s">
        <v>410</v>
      </c>
      <c r="B88" s="363">
        <v>2552</v>
      </c>
      <c r="C88" s="363">
        <v>37</v>
      </c>
      <c r="D88" s="355">
        <v>37</v>
      </c>
      <c r="E88" s="354">
        <v>1.44984326018809E-2</v>
      </c>
      <c r="F88" s="350"/>
      <c r="G88" s="350"/>
    </row>
    <row r="89" spans="1:7" x14ac:dyDescent="0.25">
      <c r="A89" s="368" t="s">
        <v>466</v>
      </c>
      <c r="B89" s="367" t="s">
        <v>411</v>
      </c>
      <c r="C89" s="367" t="s">
        <v>411</v>
      </c>
      <c r="D89" s="367" t="s">
        <v>411</v>
      </c>
      <c r="E89" s="367" t="s">
        <v>411</v>
      </c>
      <c r="F89" s="364" t="str">
        <f>C89</f>
        <v/>
      </c>
      <c r="G89" s="364" t="str">
        <f>D89</f>
        <v/>
      </c>
    </row>
    <row r="90" spans="1:7" x14ac:dyDescent="0.25">
      <c r="A90" s="357" t="s">
        <v>408</v>
      </c>
      <c r="B90" s="360">
        <v>5492</v>
      </c>
      <c r="C90" s="360">
        <v>9</v>
      </c>
      <c r="D90" s="360">
        <v>9</v>
      </c>
      <c r="E90" s="359">
        <v>1.6387472687545499E-3</v>
      </c>
      <c r="F90" s="364"/>
      <c r="G90" s="366">
        <f>D90</f>
        <v>9</v>
      </c>
    </row>
    <row r="91" spans="1:7" x14ac:dyDescent="0.25">
      <c r="A91" s="357" t="s">
        <v>407</v>
      </c>
      <c r="B91" s="360">
        <v>5492</v>
      </c>
      <c r="C91" s="360">
        <v>18</v>
      </c>
      <c r="D91" s="360">
        <v>18</v>
      </c>
      <c r="E91" s="359">
        <v>3.2774945375090999E-3</v>
      </c>
      <c r="F91" s="365">
        <f>C91</f>
        <v>18</v>
      </c>
      <c r="G91" s="364"/>
    </row>
    <row r="92" spans="1:7" hidden="1" x14ac:dyDescent="0.25">
      <c r="A92" s="357" t="s">
        <v>406</v>
      </c>
      <c r="B92" s="363">
        <v>5492</v>
      </c>
      <c r="C92" s="363">
        <v>18</v>
      </c>
      <c r="D92" s="355">
        <v>18</v>
      </c>
      <c r="E92" s="354">
        <v>3.2774945375090999E-3</v>
      </c>
      <c r="F92" s="350"/>
      <c r="G92" s="350"/>
    </row>
    <row r="93" spans="1:7" hidden="1" x14ac:dyDescent="0.25">
      <c r="A93" s="357" t="s">
        <v>405</v>
      </c>
      <c r="B93" s="363">
        <v>5492</v>
      </c>
      <c r="C93" s="363">
        <v>18</v>
      </c>
      <c r="D93" s="355">
        <v>18</v>
      </c>
      <c r="E93" s="354">
        <v>3.2774945375090999E-3</v>
      </c>
      <c r="F93" s="350"/>
      <c r="G93" s="350"/>
    </row>
    <row r="94" spans="1:7" hidden="1" x14ac:dyDescent="0.25">
      <c r="A94" s="357" t="s">
        <v>410</v>
      </c>
      <c r="B94" s="363">
        <v>5492</v>
      </c>
      <c r="C94" s="363">
        <v>63</v>
      </c>
      <c r="D94" s="355">
        <v>63</v>
      </c>
      <c r="E94" s="354">
        <v>1.1471230881281901E-2</v>
      </c>
      <c r="F94" s="350"/>
      <c r="G94" s="350"/>
    </row>
    <row r="95" spans="1:7" x14ac:dyDescent="0.25">
      <c r="A95" s="368" t="s">
        <v>465</v>
      </c>
      <c r="B95" s="367" t="s">
        <v>411</v>
      </c>
      <c r="C95" s="367" t="s">
        <v>411</v>
      </c>
      <c r="D95" s="367" t="s">
        <v>411</v>
      </c>
      <c r="E95" s="367" t="s">
        <v>411</v>
      </c>
      <c r="F95" s="364" t="str">
        <f>C95</f>
        <v/>
      </c>
      <c r="G95" s="364" t="str">
        <f>D95</f>
        <v/>
      </c>
    </row>
    <row r="96" spans="1:7" x14ac:dyDescent="0.25">
      <c r="A96" s="357" t="s">
        <v>408</v>
      </c>
      <c r="B96" s="360">
        <v>5010</v>
      </c>
      <c r="C96" s="360">
        <v>9</v>
      </c>
      <c r="D96" s="360">
        <v>9</v>
      </c>
      <c r="E96" s="359">
        <v>1.7964071856287399E-3</v>
      </c>
      <c r="F96" s="364"/>
      <c r="G96" s="366">
        <f>D96</f>
        <v>9</v>
      </c>
    </row>
    <row r="97" spans="1:7" x14ac:dyDescent="0.25">
      <c r="A97" s="357" t="s">
        <v>407</v>
      </c>
      <c r="B97" s="360">
        <v>5010</v>
      </c>
      <c r="C97" s="360">
        <v>18</v>
      </c>
      <c r="D97" s="360">
        <v>18</v>
      </c>
      <c r="E97" s="359">
        <v>3.5928143712574902E-3</v>
      </c>
      <c r="F97" s="365">
        <f>C97</f>
        <v>18</v>
      </c>
      <c r="G97" s="364"/>
    </row>
    <row r="98" spans="1:7" hidden="1" x14ac:dyDescent="0.25">
      <c r="A98" s="357" t="s">
        <v>406</v>
      </c>
      <c r="B98" s="363">
        <v>5010</v>
      </c>
      <c r="C98" s="363">
        <v>18</v>
      </c>
      <c r="D98" s="355">
        <v>18</v>
      </c>
      <c r="E98" s="354">
        <v>3.5928143712574902E-3</v>
      </c>
      <c r="F98" s="350"/>
      <c r="G98" s="350"/>
    </row>
    <row r="99" spans="1:7" hidden="1" x14ac:dyDescent="0.25">
      <c r="A99" s="357" t="s">
        <v>405</v>
      </c>
      <c r="B99" s="363">
        <v>5010</v>
      </c>
      <c r="C99" s="363">
        <v>18</v>
      </c>
      <c r="D99" s="355">
        <v>18</v>
      </c>
      <c r="E99" s="354">
        <v>3.5928143712574902E-3</v>
      </c>
      <c r="F99" s="350"/>
      <c r="G99" s="350"/>
    </row>
    <row r="100" spans="1:7" hidden="1" x14ac:dyDescent="0.25">
      <c r="A100" s="357" t="s">
        <v>410</v>
      </c>
      <c r="B100" s="363">
        <v>5010</v>
      </c>
      <c r="C100" s="363">
        <v>63</v>
      </c>
      <c r="D100" s="355">
        <v>63</v>
      </c>
      <c r="E100" s="354">
        <v>1.25748502994012E-2</v>
      </c>
      <c r="F100" s="350"/>
      <c r="G100" s="350"/>
    </row>
    <row r="101" spans="1:7" x14ac:dyDescent="0.25">
      <c r="A101" s="368" t="s">
        <v>464</v>
      </c>
      <c r="B101" s="367" t="s">
        <v>411</v>
      </c>
      <c r="C101" s="367" t="s">
        <v>411</v>
      </c>
      <c r="D101" s="367" t="s">
        <v>411</v>
      </c>
      <c r="E101" s="367" t="s">
        <v>411</v>
      </c>
      <c r="F101" s="364" t="str">
        <f>C101</f>
        <v/>
      </c>
      <c r="G101" s="364" t="str">
        <f>D101</f>
        <v/>
      </c>
    </row>
    <row r="102" spans="1:7" x14ac:dyDescent="0.25">
      <c r="A102" s="357" t="s">
        <v>408</v>
      </c>
      <c r="B102" s="360">
        <v>143</v>
      </c>
      <c r="C102" s="360">
        <v>5</v>
      </c>
      <c r="D102" s="360">
        <v>5</v>
      </c>
      <c r="E102" s="359">
        <v>3.4965034965035002E-2</v>
      </c>
      <c r="F102" s="364"/>
      <c r="G102" s="366">
        <f>D102</f>
        <v>5</v>
      </c>
    </row>
    <row r="103" spans="1:7" x14ac:dyDescent="0.25">
      <c r="A103" s="357" t="s">
        <v>407</v>
      </c>
      <c r="B103" s="360">
        <v>143</v>
      </c>
      <c r="C103" s="360">
        <v>10</v>
      </c>
      <c r="D103" s="360">
        <v>10</v>
      </c>
      <c r="E103" s="359">
        <v>6.9930069930069894E-2</v>
      </c>
      <c r="F103" s="365">
        <f>C103</f>
        <v>10</v>
      </c>
      <c r="G103" s="364"/>
    </row>
    <row r="104" spans="1:7" hidden="1" x14ac:dyDescent="0.25">
      <c r="A104" s="357" t="s">
        <v>406</v>
      </c>
      <c r="B104" s="363">
        <v>143</v>
      </c>
      <c r="C104" s="363">
        <v>10</v>
      </c>
      <c r="D104" s="355">
        <v>10</v>
      </c>
      <c r="E104" s="354">
        <v>6.9930069930069894E-2</v>
      </c>
      <c r="F104" s="350"/>
      <c r="G104" s="350"/>
    </row>
    <row r="105" spans="1:7" hidden="1" x14ac:dyDescent="0.25">
      <c r="A105" s="357" t="s">
        <v>405</v>
      </c>
      <c r="B105" s="363">
        <v>143</v>
      </c>
      <c r="C105" s="363">
        <v>10</v>
      </c>
      <c r="D105" s="355">
        <v>10</v>
      </c>
      <c r="E105" s="354">
        <v>6.9930069930069894E-2</v>
      </c>
      <c r="F105" s="350"/>
      <c r="G105" s="350"/>
    </row>
    <row r="106" spans="1:7" hidden="1" x14ac:dyDescent="0.25">
      <c r="A106" s="357" t="s">
        <v>410</v>
      </c>
      <c r="B106" s="363">
        <v>143</v>
      </c>
      <c r="C106" s="363">
        <v>35</v>
      </c>
      <c r="D106" s="355">
        <v>35</v>
      </c>
      <c r="E106" s="354">
        <v>0.24475524475524499</v>
      </c>
      <c r="F106" s="350"/>
      <c r="G106" s="350"/>
    </row>
    <row r="107" spans="1:7" x14ac:dyDescent="0.25">
      <c r="A107" s="368" t="s">
        <v>463</v>
      </c>
      <c r="B107" s="367" t="s">
        <v>411</v>
      </c>
      <c r="C107" s="367" t="s">
        <v>411</v>
      </c>
      <c r="D107" s="367" t="s">
        <v>411</v>
      </c>
      <c r="E107" s="367" t="s">
        <v>411</v>
      </c>
      <c r="F107" s="364" t="str">
        <f>C107</f>
        <v/>
      </c>
      <c r="G107" s="364" t="str">
        <f>D107</f>
        <v/>
      </c>
    </row>
    <row r="108" spans="1:7" x14ac:dyDescent="0.25">
      <c r="A108" s="357" t="s">
        <v>408</v>
      </c>
      <c r="B108" s="360">
        <v>3723</v>
      </c>
      <c r="C108" s="360">
        <v>4</v>
      </c>
      <c r="D108" s="360">
        <v>4</v>
      </c>
      <c r="E108" s="359">
        <v>1.0744023636851999E-3</v>
      </c>
      <c r="F108" s="364"/>
      <c r="G108" s="366">
        <f>D108</f>
        <v>4</v>
      </c>
    </row>
    <row r="109" spans="1:7" x14ac:dyDescent="0.25">
      <c r="A109" s="357" t="s">
        <v>407</v>
      </c>
      <c r="B109" s="360">
        <v>3723</v>
      </c>
      <c r="C109" s="360">
        <v>8</v>
      </c>
      <c r="D109" s="360">
        <v>8</v>
      </c>
      <c r="E109" s="359">
        <v>2.1488047273703998E-3</v>
      </c>
      <c r="F109" s="365">
        <f>C109</f>
        <v>8</v>
      </c>
      <c r="G109" s="364"/>
    </row>
    <row r="110" spans="1:7" hidden="1" x14ac:dyDescent="0.25">
      <c r="A110" s="357" t="s">
        <v>406</v>
      </c>
      <c r="B110" s="363">
        <v>3723</v>
      </c>
      <c r="C110" s="363">
        <v>8</v>
      </c>
      <c r="D110" s="355">
        <v>8</v>
      </c>
      <c r="E110" s="354">
        <v>2.1488047273703998E-3</v>
      </c>
      <c r="F110" s="350"/>
      <c r="G110" s="350"/>
    </row>
    <row r="111" spans="1:7" hidden="1" x14ac:dyDescent="0.25">
      <c r="A111" s="357" t="s">
        <v>405</v>
      </c>
      <c r="B111" s="363">
        <v>3723</v>
      </c>
      <c r="C111" s="363">
        <v>8</v>
      </c>
      <c r="D111" s="355">
        <v>8</v>
      </c>
      <c r="E111" s="354">
        <v>2.1488047273703998E-3</v>
      </c>
      <c r="F111" s="350"/>
      <c r="G111" s="350"/>
    </row>
    <row r="112" spans="1:7" hidden="1" x14ac:dyDescent="0.25">
      <c r="A112" s="357" t="s">
        <v>410</v>
      </c>
      <c r="B112" s="363">
        <v>3723</v>
      </c>
      <c r="C112" s="363">
        <v>28</v>
      </c>
      <c r="D112" s="355">
        <v>28</v>
      </c>
      <c r="E112" s="354">
        <v>7.5208165457963999E-3</v>
      </c>
      <c r="F112" s="350"/>
      <c r="G112" s="350"/>
    </row>
    <row r="113" spans="1:7" x14ac:dyDescent="0.25">
      <c r="A113" s="368" t="s">
        <v>462</v>
      </c>
      <c r="B113" s="367" t="s">
        <v>411</v>
      </c>
      <c r="C113" s="367" t="s">
        <v>411</v>
      </c>
      <c r="D113" s="367" t="s">
        <v>411</v>
      </c>
      <c r="E113" s="367" t="s">
        <v>411</v>
      </c>
      <c r="F113" s="364" t="str">
        <f>C113</f>
        <v/>
      </c>
      <c r="G113" s="364" t="str">
        <f>D113</f>
        <v/>
      </c>
    </row>
    <row r="114" spans="1:7" x14ac:dyDescent="0.25">
      <c r="A114" s="357" t="s">
        <v>408</v>
      </c>
      <c r="B114" s="360">
        <v>3500</v>
      </c>
      <c r="C114" s="360">
        <v>4</v>
      </c>
      <c r="D114" s="360">
        <v>4</v>
      </c>
      <c r="E114" s="359">
        <v>1.1428571428571399E-3</v>
      </c>
      <c r="F114" s="364"/>
      <c r="G114" s="366">
        <f>D114</f>
        <v>4</v>
      </c>
    </row>
    <row r="115" spans="1:7" x14ac:dyDescent="0.25">
      <c r="A115" s="357" t="s">
        <v>407</v>
      </c>
      <c r="B115" s="360">
        <v>3500</v>
      </c>
      <c r="C115" s="360">
        <v>8</v>
      </c>
      <c r="D115" s="360">
        <v>8</v>
      </c>
      <c r="E115" s="359">
        <v>2.2857142857142898E-3</v>
      </c>
      <c r="F115" s="365">
        <f>C115</f>
        <v>8</v>
      </c>
      <c r="G115" s="364"/>
    </row>
    <row r="116" spans="1:7" hidden="1" x14ac:dyDescent="0.25">
      <c r="A116" s="357" t="s">
        <v>406</v>
      </c>
      <c r="B116" s="363">
        <v>3500</v>
      </c>
      <c r="C116" s="363">
        <v>8</v>
      </c>
      <c r="D116" s="355">
        <v>8</v>
      </c>
      <c r="E116" s="354">
        <v>2.2857142857142898E-3</v>
      </c>
      <c r="F116" s="350"/>
      <c r="G116" s="350"/>
    </row>
    <row r="117" spans="1:7" hidden="1" x14ac:dyDescent="0.25">
      <c r="A117" s="357" t="s">
        <v>405</v>
      </c>
      <c r="B117" s="363">
        <v>3500</v>
      </c>
      <c r="C117" s="363">
        <v>8</v>
      </c>
      <c r="D117" s="355">
        <v>8</v>
      </c>
      <c r="E117" s="354">
        <v>2.2857142857142898E-3</v>
      </c>
      <c r="F117" s="350"/>
      <c r="G117" s="350"/>
    </row>
    <row r="118" spans="1:7" hidden="1" x14ac:dyDescent="0.25">
      <c r="A118" s="357" t="s">
        <v>410</v>
      </c>
      <c r="B118" s="363">
        <v>3500</v>
      </c>
      <c r="C118" s="363">
        <v>28</v>
      </c>
      <c r="D118" s="355">
        <v>28</v>
      </c>
      <c r="E118" s="354">
        <v>8.0000000000000002E-3</v>
      </c>
      <c r="F118" s="350"/>
      <c r="G118" s="350"/>
    </row>
    <row r="119" spans="1:7" x14ac:dyDescent="0.25">
      <c r="A119" s="368" t="s">
        <v>461</v>
      </c>
      <c r="B119" s="367" t="s">
        <v>411</v>
      </c>
      <c r="C119" s="367" t="s">
        <v>411</v>
      </c>
      <c r="D119" s="367" t="s">
        <v>411</v>
      </c>
      <c r="E119" s="367" t="s">
        <v>411</v>
      </c>
      <c r="F119" s="364" t="str">
        <f>C119</f>
        <v/>
      </c>
      <c r="G119" s="364" t="str">
        <f>D119</f>
        <v/>
      </c>
    </row>
    <row r="120" spans="1:7" x14ac:dyDescent="0.25">
      <c r="A120" s="357" t="s">
        <v>408</v>
      </c>
      <c r="B120" s="360">
        <v>3402</v>
      </c>
      <c r="C120" s="360">
        <v>4</v>
      </c>
      <c r="D120" s="360">
        <v>4</v>
      </c>
      <c r="E120" s="359">
        <v>1.17577895355673E-3</v>
      </c>
      <c r="F120" s="364"/>
      <c r="G120" s="366">
        <f>D120</f>
        <v>4</v>
      </c>
    </row>
    <row r="121" spans="1:7" x14ac:dyDescent="0.25">
      <c r="A121" s="357" t="s">
        <v>407</v>
      </c>
      <c r="B121" s="360">
        <v>3402</v>
      </c>
      <c r="C121" s="360">
        <v>8</v>
      </c>
      <c r="D121" s="360">
        <v>8</v>
      </c>
      <c r="E121" s="359">
        <v>2.3515579071134601E-3</v>
      </c>
      <c r="F121" s="365">
        <f>C121</f>
        <v>8</v>
      </c>
      <c r="G121" s="364"/>
    </row>
    <row r="122" spans="1:7" hidden="1" x14ac:dyDescent="0.25">
      <c r="A122" s="357" t="s">
        <v>406</v>
      </c>
      <c r="B122" s="363">
        <v>3402</v>
      </c>
      <c r="C122" s="363">
        <v>8</v>
      </c>
      <c r="D122" s="355">
        <v>8</v>
      </c>
      <c r="E122" s="354">
        <v>2.3515579071134601E-3</v>
      </c>
      <c r="F122" s="350"/>
      <c r="G122" s="350"/>
    </row>
    <row r="123" spans="1:7" hidden="1" x14ac:dyDescent="0.25">
      <c r="A123" s="357" t="s">
        <v>405</v>
      </c>
      <c r="B123" s="363">
        <v>3402</v>
      </c>
      <c r="C123" s="363">
        <v>8</v>
      </c>
      <c r="D123" s="355">
        <v>8</v>
      </c>
      <c r="E123" s="354">
        <v>2.3515579071134601E-3</v>
      </c>
      <c r="F123" s="350"/>
      <c r="G123" s="350"/>
    </row>
    <row r="124" spans="1:7" hidden="1" x14ac:dyDescent="0.25">
      <c r="A124" s="357" t="s">
        <v>410</v>
      </c>
      <c r="B124" s="363">
        <v>3402</v>
      </c>
      <c r="C124" s="363">
        <v>28</v>
      </c>
      <c r="D124" s="355">
        <v>28</v>
      </c>
      <c r="E124" s="354">
        <v>8.23045267489712E-3</v>
      </c>
      <c r="F124" s="350"/>
      <c r="G124" s="350"/>
    </row>
    <row r="125" spans="1:7" x14ac:dyDescent="0.25">
      <c r="A125" s="368" t="s">
        <v>460</v>
      </c>
      <c r="B125" s="367" t="s">
        <v>411</v>
      </c>
      <c r="C125" s="367" t="s">
        <v>411</v>
      </c>
      <c r="D125" s="367" t="s">
        <v>411</v>
      </c>
      <c r="E125" s="367" t="s">
        <v>411</v>
      </c>
      <c r="F125" s="364" t="str">
        <f>C125</f>
        <v/>
      </c>
      <c r="G125" s="364" t="str">
        <f>D125</f>
        <v/>
      </c>
    </row>
    <row r="126" spans="1:7" x14ac:dyDescent="0.25">
      <c r="A126" s="357" t="s">
        <v>408</v>
      </c>
      <c r="B126" s="360">
        <v>3140</v>
      </c>
      <c r="C126" s="360">
        <v>4</v>
      </c>
      <c r="D126" s="360">
        <v>4</v>
      </c>
      <c r="E126" s="359">
        <v>1.27388535031847E-3</v>
      </c>
      <c r="F126" s="364"/>
      <c r="G126" s="366">
        <f>D126</f>
        <v>4</v>
      </c>
    </row>
    <row r="127" spans="1:7" x14ac:dyDescent="0.25">
      <c r="A127" s="357" t="s">
        <v>407</v>
      </c>
      <c r="B127" s="360">
        <v>3140</v>
      </c>
      <c r="C127" s="360">
        <v>8</v>
      </c>
      <c r="D127" s="360">
        <v>8</v>
      </c>
      <c r="E127" s="359">
        <v>2.5477707006369399E-3</v>
      </c>
      <c r="F127" s="365">
        <f>C127</f>
        <v>8</v>
      </c>
      <c r="G127" s="364"/>
    </row>
    <row r="128" spans="1:7" hidden="1" x14ac:dyDescent="0.25">
      <c r="A128" s="357" t="s">
        <v>406</v>
      </c>
      <c r="B128" s="363">
        <v>3140</v>
      </c>
      <c r="C128" s="363">
        <v>8</v>
      </c>
      <c r="D128" s="355">
        <v>8</v>
      </c>
      <c r="E128" s="354">
        <v>2.5477707006369399E-3</v>
      </c>
      <c r="F128" s="350"/>
      <c r="G128" s="350"/>
    </row>
    <row r="129" spans="1:7" hidden="1" x14ac:dyDescent="0.25">
      <c r="A129" s="357" t="s">
        <v>405</v>
      </c>
      <c r="B129" s="363">
        <v>3140</v>
      </c>
      <c r="C129" s="363">
        <v>8</v>
      </c>
      <c r="D129" s="355">
        <v>8</v>
      </c>
      <c r="E129" s="354">
        <v>2.5477707006369399E-3</v>
      </c>
      <c r="F129" s="350"/>
      <c r="G129" s="350"/>
    </row>
    <row r="130" spans="1:7" hidden="1" x14ac:dyDescent="0.25">
      <c r="A130" s="357" t="s">
        <v>410</v>
      </c>
      <c r="B130" s="363">
        <v>3140</v>
      </c>
      <c r="C130" s="363">
        <v>28</v>
      </c>
      <c r="D130" s="355">
        <v>28</v>
      </c>
      <c r="E130" s="354">
        <v>8.9171974522293009E-3</v>
      </c>
      <c r="F130" s="350"/>
      <c r="G130" s="350"/>
    </row>
    <row r="131" spans="1:7" x14ac:dyDescent="0.25">
      <c r="A131" s="368" t="s">
        <v>459</v>
      </c>
      <c r="B131" s="367" t="s">
        <v>411</v>
      </c>
      <c r="C131" s="367" t="s">
        <v>411</v>
      </c>
      <c r="D131" s="367" t="s">
        <v>411</v>
      </c>
      <c r="E131" s="367" t="s">
        <v>411</v>
      </c>
      <c r="F131" s="364" t="str">
        <f>C131</f>
        <v/>
      </c>
      <c r="G131" s="364" t="str">
        <f>D131</f>
        <v/>
      </c>
    </row>
    <row r="132" spans="1:7" x14ac:dyDescent="0.25">
      <c r="A132" s="357" t="s">
        <v>408</v>
      </c>
      <c r="B132" s="360">
        <v>3593</v>
      </c>
      <c r="C132" s="360">
        <v>4</v>
      </c>
      <c r="D132" s="360">
        <v>4</v>
      </c>
      <c r="E132" s="359">
        <v>1.1132758140829401E-3</v>
      </c>
      <c r="F132" s="364"/>
      <c r="G132" s="366">
        <f>D132</f>
        <v>4</v>
      </c>
    </row>
    <row r="133" spans="1:7" x14ac:dyDescent="0.25">
      <c r="A133" s="357" t="s">
        <v>407</v>
      </c>
      <c r="B133" s="360">
        <v>3593</v>
      </c>
      <c r="C133" s="360">
        <v>8</v>
      </c>
      <c r="D133" s="360">
        <v>8</v>
      </c>
      <c r="E133" s="359">
        <v>2.2265516281658802E-3</v>
      </c>
      <c r="F133" s="365">
        <f>C133</f>
        <v>8</v>
      </c>
      <c r="G133" s="364"/>
    </row>
    <row r="134" spans="1:7" hidden="1" x14ac:dyDescent="0.25">
      <c r="A134" s="357" t="s">
        <v>406</v>
      </c>
      <c r="B134" s="363">
        <v>3593</v>
      </c>
      <c r="C134" s="363">
        <v>8</v>
      </c>
      <c r="D134" s="355">
        <v>8</v>
      </c>
      <c r="E134" s="354">
        <v>2.2265516281658802E-3</v>
      </c>
      <c r="F134" s="350"/>
      <c r="G134" s="350"/>
    </row>
    <row r="135" spans="1:7" hidden="1" x14ac:dyDescent="0.25">
      <c r="A135" s="357" t="s">
        <v>405</v>
      </c>
      <c r="B135" s="363">
        <v>3593</v>
      </c>
      <c r="C135" s="363">
        <v>8</v>
      </c>
      <c r="D135" s="355">
        <v>8</v>
      </c>
      <c r="E135" s="354">
        <v>2.2265516281658802E-3</v>
      </c>
      <c r="F135" s="350"/>
      <c r="G135" s="350"/>
    </row>
    <row r="136" spans="1:7" hidden="1" x14ac:dyDescent="0.25">
      <c r="A136" s="357" t="s">
        <v>410</v>
      </c>
      <c r="B136" s="363">
        <v>3593</v>
      </c>
      <c r="C136" s="363">
        <v>28</v>
      </c>
      <c r="D136" s="355">
        <v>28</v>
      </c>
      <c r="E136" s="354">
        <v>7.7929306985805701E-3</v>
      </c>
      <c r="F136" s="350"/>
      <c r="G136" s="350"/>
    </row>
    <row r="137" spans="1:7" x14ac:dyDescent="0.25">
      <c r="A137" s="368" t="s">
        <v>458</v>
      </c>
      <c r="B137" s="367" t="s">
        <v>411</v>
      </c>
      <c r="C137" s="367" t="s">
        <v>411</v>
      </c>
      <c r="D137" s="367" t="s">
        <v>411</v>
      </c>
      <c r="E137" s="367" t="s">
        <v>411</v>
      </c>
      <c r="F137" s="364" t="str">
        <f>C137</f>
        <v/>
      </c>
      <c r="G137" s="364" t="str">
        <f>D137</f>
        <v/>
      </c>
    </row>
    <row r="138" spans="1:7" x14ac:dyDescent="0.25">
      <c r="A138" s="357" t="s">
        <v>408</v>
      </c>
      <c r="B138" s="360">
        <v>2231</v>
      </c>
      <c r="C138" s="360">
        <v>4</v>
      </c>
      <c r="D138" s="360">
        <v>4</v>
      </c>
      <c r="E138" s="359">
        <v>1.7929179740026899E-3</v>
      </c>
      <c r="F138" s="364"/>
      <c r="G138" s="366">
        <f>D138</f>
        <v>4</v>
      </c>
    </row>
    <row r="139" spans="1:7" x14ac:dyDescent="0.25">
      <c r="A139" s="357" t="s">
        <v>407</v>
      </c>
      <c r="B139" s="360">
        <v>2231</v>
      </c>
      <c r="C139" s="360">
        <v>8</v>
      </c>
      <c r="D139" s="360">
        <v>8</v>
      </c>
      <c r="E139" s="359">
        <v>3.5858359480053798E-3</v>
      </c>
      <c r="F139" s="365">
        <f>C139</f>
        <v>8</v>
      </c>
      <c r="G139" s="364"/>
    </row>
    <row r="140" spans="1:7" hidden="1" x14ac:dyDescent="0.25">
      <c r="A140" s="357" t="s">
        <v>406</v>
      </c>
      <c r="B140" s="363">
        <v>2231</v>
      </c>
      <c r="C140" s="363">
        <v>8</v>
      </c>
      <c r="D140" s="355">
        <v>8</v>
      </c>
      <c r="E140" s="354">
        <v>3.5858359480053798E-3</v>
      </c>
      <c r="F140" s="350"/>
      <c r="G140" s="350"/>
    </row>
    <row r="141" spans="1:7" hidden="1" x14ac:dyDescent="0.25">
      <c r="A141" s="357" t="s">
        <v>405</v>
      </c>
      <c r="B141" s="363">
        <v>2231</v>
      </c>
      <c r="C141" s="363">
        <v>8</v>
      </c>
      <c r="D141" s="355">
        <v>8</v>
      </c>
      <c r="E141" s="354">
        <v>3.5858359480053798E-3</v>
      </c>
      <c r="F141" s="350"/>
      <c r="G141" s="350"/>
    </row>
    <row r="142" spans="1:7" hidden="1" x14ac:dyDescent="0.25">
      <c r="A142" s="357" t="s">
        <v>410</v>
      </c>
      <c r="B142" s="363">
        <v>2231</v>
      </c>
      <c r="C142" s="363">
        <v>28</v>
      </c>
      <c r="D142" s="355">
        <v>28</v>
      </c>
      <c r="E142" s="354">
        <v>1.2550425818018801E-2</v>
      </c>
      <c r="F142" s="350"/>
      <c r="G142" s="350"/>
    </row>
    <row r="143" spans="1:7" x14ac:dyDescent="0.25">
      <c r="A143" s="368" t="s">
        <v>457</v>
      </c>
      <c r="B143" s="367" t="s">
        <v>411</v>
      </c>
      <c r="C143" s="367" t="s">
        <v>411</v>
      </c>
      <c r="D143" s="367" t="s">
        <v>411</v>
      </c>
      <c r="E143" s="367" t="s">
        <v>411</v>
      </c>
      <c r="F143" s="364" t="str">
        <f>C143</f>
        <v/>
      </c>
      <c r="G143" s="364" t="str">
        <f>D143</f>
        <v/>
      </c>
    </row>
    <row r="144" spans="1:7" x14ac:dyDescent="0.25">
      <c r="A144" s="357" t="s">
        <v>408</v>
      </c>
      <c r="B144" s="360">
        <v>2502</v>
      </c>
      <c r="C144" s="360">
        <v>4</v>
      </c>
      <c r="D144" s="360">
        <v>4</v>
      </c>
      <c r="E144" s="359">
        <v>1.59872102318145E-3</v>
      </c>
      <c r="F144" s="364"/>
      <c r="G144" s="366">
        <f>D144</f>
        <v>4</v>
      </c>
    </row>
    <row r="145" spans="1:7" x14ac:dyDescent="0.25">
      <c r="A145" s="357" t="s">
        <v>407</v>
      </c>
      <c r="B145" s="360">
        <v>2502</v>
      </c>
      <c r="C145" s="360">
        <v>8</v>
      </c>
      <c r="D145" s="360">
        <v>8</v>
      </c>
      <c r="E145" s="359">
        <v>3.19744204636291E-3</v>
      </c>
      <c r="F145" s="365">
        <f>C145</f>
        <v>8</v>
      </c>
      <c r="G145" s="364"/>
    </row>
    <row r="146" spans="1:7" hidden="1" x14ac:dyDescent="0.25">
      <c r="A146" s="357" t="s">
        <v>406</v>
      </c>
      <c r="B146" s="363">
        <v>2502</v>
      </c>
      <c r="C146" s="363">
        <v>8</v>
      </c>
      <c r="D146" s="355">
        <v>8</v>
      </c>
      <c r="E146" s="354">
        <v>3.19744204636291E-3</v>
      </c>
      <c r="F146" s="350"/>
      <c r="G146" s="350"/>
    </row>
    <row r="147" spans="1:7" hidden="1" x14ac:dyDescent="0.25">
      <c r="A147" s="357" t="s">
        <v>405</v>
      </c>
      <c r="B147" s="363">
        <v>2502</v>
      </c>
      <c r="C147" s="363">
        <v>8</v>
      </c>
      <c r="D147" s="355">
        <v>8</v>
      </c>
      <c r="E147" s="354">
        <v>3.19744204636291E-3</v>
      </c>
      <c r="F147" s="350"/>
      <c r="G147" s="350"/>
    </row>
    <row r="148" spans="1:7" hidden="1" x14ac:dyDescent="0.25">
      <c r="A148" s="357" t="s">
        <v>410</v>
      </c>
      <c r="B148" s="363">
        <v>2502</v>
      </c>
      <c r="C148" s="363">
        <v>28</v>
      </c>
      <c r="D148" s="355">
        <v>28</v>
      </c>
      <c r="E148" s="354">
        <v>1.11910471622702E-2</v>
      </c>
      <c r="F148" s="350"/>
      <c r="G148" s="350"/>
    </row>
    <row r="149" spans="1:7" x14ac:dyDescent="0.25">
      <c r="A149" s="368" t="s">
        <v>456</v>
      </c>
      <c r="B149" s="367" t="s">
        <v>411</v>
      </c>
      <c r="C149" s="367" t="s">
        <v>411</v>
      </c>
      <c r="D149" s="367" t="s">
        <v>411</v>
      </c>
      <c r="E149" s="367" t="s">
        <v>411</v>
      </c>
      <c r="F149" s="364" t="str">
        <f>C149</f>
        <v/>
      </c>
      <c r="G149" s="364" t="str">
        <f>D149</f>
        <v/>
      </c>
    </row>
    <row r="150" spans="1:7" x14ac:dyDescent="0.25">
      <c r="A150" s="357" t="s">
        <v>408</v>
      </c>
      <c r="B150" s="360">
        <v>2358</v>
      </c>
      <c r="C150" s="360">
        <v>4</v>
      </c>
      <c r="D150" s="360">
        <v>4</v>
      </c>
      <c r="E150" s="359">
        <v>1.69635284139101E-3</v>
      </c>
      <c r="F150" s="364"/>
      <c r="G150" s="366">
        <f>D150</f>
        <v>4</v>
      </c>
    </row>
    <row r="151" spans="1:7" x14ac:dyDescent="0.25">
      <c r="A151" s="357" t="s">
        <v>407</v>
      </c>
      <c r="B151" s="360">
        <v>2358</v>
      </c>
      <c r="C151" s="360">
        <v>8</v>
      </c>
      <c r="D151" s="360">
        <v>8</v>
      </c>
      <c r="E151" s="359">
        <v>3.3927056827820199E-3</v>
      </c>
      <c r="F151" s="365">
        <f>C151</f>
        <v>8</v>
      </c>
      <c r="G151" s="364"/>
    </row>
    <row r="152" spans="1:7" hidden="1" x14ac:dyDescent="0.25">
      <c r="A152" s="357" t="s">
        <v>406</v>
      </c>
      <c r="B152" s="363">
        <v>2358</v>
      </c>
      <c r="C152" s="363">
        <v>8</v>
      </c>
      <c r="D152" s="355">
        <v>8</v>
      </c>
      <c r="E152" s="354">
        <v>3.3927056827820199E-3</v>
      </c>
      <c r="F152" s="350"/>
      <c r="G152" s="350"/>
    </row>
    <row r="153" spans="1:7" hidden="1" x14ac:dyDescent="0.25">
      <c r="A153" s="357" t="s">
        <v>405</v>
      </c>
      <c r="B153" s="363">
        <v>2358</v>
      </c>
      <c r="C153" s="363">
        <v>8</v>
      </c>
      <c r="D153" s="355">
        <v>8</v>
      </c>
      <c r="E153" s="354">
        <v>3.3927056827820199E-3</v>
      </c>
      <c r="F153" s="350"/>
      <c r="G153" s="350"/>
    </row>
    <row r="154" spans="1:7" hidden="1" x14ac:dyDescent="0.25">
      <c r="A154" s="357" t="s">
        <v>410</v>
      </c>
      <c r="B154" s="363">
        <v>2358</v>
      </c>
      <c r="C154" s="363">
        <v>28</v>
      </c>
      <c r="D154" s="355">
        <v>28</v>
      </c>
      <c r="E154" s="354">
        <v>1.18744698897371E-2</v>
      </c>
      <c r="F154" s="350"/>
      <c r="G154" s="350"/>
    </row>
    <row r="155" spans="1:7" x14ac:dyDescent="0.25">
      <c r="A155" s="368" t="s">
        <v>455</v>
      </c>
      <c r="B155" s="367" t="s">
        <v>411</v>
      </c>
      <c r="C155" s="367" t="s">
        <v>411</v>
      </c>
      <c r="D155" s="367" t="s">
        <v>411</v>
      </c>
      <c r="E155" s="367" t="s">
        <v>411</v>
      </c>
      <c r="F155" s="364" t="str">
        <f>C155</f>
        <v/>
      </c>
      <c r="G155" s="364" t="str">
        <f>D155</f>
        <v/>
      </c>
    </row>
    <row r="156" spans="1:7" x14ac:dyDescent="0.25">
      <c r="A156" s="357" t="s">
        <v>408</v>
      </c>
      <c r="B156" s="360">
        <v>2511</v>
      </c>
      <c r="C156" s="360">
        <v>4</v>
      </c>
      <c r="D156" s="360">
        <v>4</v>
      </c>
      <c r="E156" s="359">
        <v>1.59299084030267E-3</v>
      </c>
      <c r="F156" s="364"/>
      <c r="G156" s="366">
        <f>D156</f>
        <v>4</v>
      </c>
    </row>
    <row r="157" spans="1:7" x14ac:dyDescent="0.25">
      <c r="A157" s="357" t="s">
        <v>407</v>
      </c>
      <c r="B157" s="360">
        <v>2511</v>
      </c>
      <c r="C157" s="360">
        <v>8</v>
      </c>
      <c r="D157" s="360">
        <v>8</v>
      </c>
      <c r="E157" s="359">
        <v>3.1859816806053399E-3</v>
      </c>
      <c r="F157" s="365">
        <f>C157</f>
        <v>8</v>
      </c>
      <c r="G157" s="364"/>
    </row>
    <row r="158" spans="1:7" hidden="1" x14ac:dyDescent="0.25">
      <c r="A158" s="357" t="s">
        <v>406</v>
      </c>
      <c r="B158" s="363">
        <v>2511</v>
      </c>
      <c r="C158" s="363">
        <v>8</v>
      </c>
      <c r="D158" s="355">
        <v>8</v>
      </c>
      <c r="E158" s="354">
        <v>3.1859816806053399E-3</v>
      </c>
      <c r="F158" s="350"/>
      <c r="G158" s="350"/>
    </row>
    <row r="159" spans="1:7" hidden="1" x14ac:dyDescent="0.25">
      <c r="A159" s="357" t="s">
        <v>405</v>
      </c>
      <c r="B159" s="363">
        <v>2511</v>
      </c>
      <c r="C159" s="363">
        <v>8</v>
      </c>
      <c r="D159" s="355">
        <v>8</v>
      </c>
      <c r="E159" s="354">
        <v>3.1859816806053399E-3</v>
      </c>
      <c r="F159" s="350"/>
      <c r="G159" s="350"/>
    </row>
    <row r="160" spans="1:7" hidden="1" x14ac:dyDescent="0.25">
      <c r="A160" s="357" t="s">
        <v>410</v>
      </c>
      <c r="B160" s="363">
        <v>2511</v>
      </c>
      <c r="C160" s="363">
        <v>28</v>
      </c>
      <c r="D160" s="355">
        <v>28</v>
      </c>
      <c r="E160" s="354">
        <v>1.11509358821187E-2</v>
      </c>
      <c r="F160" s="350"/>
      <c r="G160" s="350"/>
    </row>
    <row r="161" spans="1:7" x14ac:dyDescent="0.25">
      <c r="A161" s="368" t="s">
        <v>454</v>
      </c>
      <c r="B161" s="367" t="s">
        <v>411</v>
      </c>
      <c r="C161" s="367" t="s">
        <v>411</v>
      </c>
      <c r="D161" s="367" t="s">
        <v>411</v>
      </c>
      <c r="E161" s="367" t="s">
        <v>411</v>
      </c>
      <c r="F161" s="364" t="str">
        <f>C161</f>
        <v/>
      </c>
      <c r="G161" s="364" t="str">
        <f>D161</f>
        <v/>
      </c>
    </row>
    <row r="162" spans="1:7" x14ac:dyDescent="0.25">
      <c r="A162" s="357" t="s">
        <v>408</v>
      </c>
      <c r="B162" s="360">
        <v>4512</v>
      </c>
      <c r="C162" s="360">
        <v>4</v>
      </c>
      <c r="D162" s="360">
        <v>4</v>
      </c>
      <c r="E162" s="359">
        <v>8.8652482269503501E-4</v>
      </c>
      <c r="F162" s="364"/>
      <c r="G162" s="366">
        <f>D162</f>
        <v>4</v>
      </c>
    </row>
    <row r="163" spans="1:7" x14ac:dyDescent="0.25">
      <c r="A163" s="376" t="s">
        <v>407</v>
      </c>
      <c r="B163" s="375">
        <v>4512</v>
      </c>
      <c r="C163" s="375">
        <v>4</v>
      </c>
      <c r="D163" s="375">
        <v>4</v>
      </c>
      <c r="E163" s="374">
        <v>8.8652482269503501E-4</v>
      </c>
      <c r="F163" s="373">
        <v>8</v>
      </c>
      <c r="G163" s="358"/>
    </row>
    <row r="164" spans="1:7" hidden="1" x14ac:dyDescent="0.25">
      <c r="A164" s="357" t="s">
        <v>406</v>
      </c>
      <c r="B164" s="363">
        <v>4512</v>
      </c>
      <c r="C164" s="363">
        <v>8</v>
      </c>
      <c r="D164" s="355">
        <v>8</v>
      </c>
      <c r="E164" s="354">
        <v>1.77304964539007E-3</v>
      </c>
      <c r="F164" s="350"/>
      <c r="G164" s="350"/>
    </row>
    <row r="165" spans="1:7" hidden="1" x14ac:dyDescent="0.25">
      <c r="A165" s="357" t="s">
        <v>405</v>
      </c>
      <c r="B165" s="363">
        <v>4512</v>
      </c>
      <c r="C165" s="363">
        <v>8</v>
      </c>
      <c r="D165" s="355">
        <v>8</v>
      </c>
      <c r="E165" s="354">
        <v>1.77304964539007E-3</v>
      </c>
      <c r="F165" s="350"/>
      <c r="G165" s="350"/>
    </row>
    <row r="166" spans="1:7" hidden="1" x14ac:dyDescent="0.25">
      <c r="A166" s="357" t="s">
        <v>410</v>
      </c>
      <c r="B166" s="363">
        <v>4512</v>
      </c>
      <c r="C166" s="363">
        <v>24</v>
      </c>
      <c r="D166" s="355">
        <v>24</v>
      </c>
      <c r="E166" s="354">
        <v>5.31914893617021E-3</v>
      </c>
      <c r="F166" s="350"/>
      <c r="G166" s="350"/>
    </row>
    <row r="167" spans="1:7" x14ac:dyDescent="0.25">
      <c r="A167" s="368" t="s">
        <v>453</v>
      </c>
      <c r="B167" s="367" t="s">
        <v>411</v>
      </c>
      <c r="C167" s="367" t="s">
        <v>411</v>
      </c>
      <c r="D167" s="367" t="s">
        <v>411</v>
      </c>
      <c r="E167" s="367" t="s">
        <v>411</v>
      </c>
      <c r="F167" s="358"/>
      <c r="G167" s="358"/>
    </row>
    <row r="168" spans="1:7" x14ac:dyDescent="0.25">
      <c r="A168" s="357" t="s">
        <v>408</v>
      </c>
      <c r="B168" s="360">
        <v>3757</v>
      </c>
      <c r="C168" s="360">
        <v>4</v>
      </c>
      <c r="D168" s="360">
        <v>4</v>
      </c>
      <c r="E168" s="359">
        <v>1.06467926537131E-3</v>
      </c>
      <c r="F168" s="364"/>
      <c r="G168" s="366">
        <f>D168</f>
        <v>4</v>
      </c>
    </row>
    <row r="169" spans="1:7" x14ac:dyDescent="0.25">
      <c r="A169" s="357" t="s">
        <v>407</v>
      </c>
      <c r="B169" s="360">
        <v>3757</v>
      </c>
      <c r="C169" s="360">
        <v>8</v>
      </c>
      <c r="D169" s="360">
        <v>8</v>
      </c>
      <c r="E169" s="359">
        <v>2.12935853074261E-3</v>
      </c>
      <c r="F169" s="365">
        <f>C169</f>
        <v>8</v>
      </c>
      <c r="G169" s="364"/>
    </row>
    <row r="170" spans="1:7" hidden="1" x14ac:dyDescent="0.25">
      <c r="A170" s="357" t="s">
        <v>406</v>
      </c>
      <c r="B170" s="363">
        <v>3757</v>
      </c>
      <c r="C170" s="363">
        <v>8</v>
      </c>
      <c r="D170" s="355">
        <v>8</v>
      </c>
      <c r="E170" s="354">
        <v>2.12935853074261E-3</v>
      </c>
      <c r="F170" s="350"/>
      <c r="G170" s="350"/>
    </row>
    <row r="171" spans="1:7" hidden="1" x14ac:dyDescent="0.25">
      <c r="A171" s="357" t="s">
        <v>405</v>
      </c>
      <c r="B171" s="363">
        <v>3757</v>
      </c>
      <c r="C171" s="363">
        <v>8</v>
      </c>
      <c r="D171" s="355">
        <v>8</v>
      </c>
      <c r="E171" s="354">
        <v>2.12935853074261E-3</v>
      </c>
      <c r="F171" s="350"/>
      <c r="G171" s="350"/>
    </row>
    <row r="172" spans="1:7" hidden="1" x14ac:dyDescent="0.25">
      <c r="A172" s="357" t="s">
        <v>410</v>
      </c>
      <c r="B172" s="363">
        <v>3757</v>
      </c>
      <c r="C172" s="363">
        <v>28</v>
      </c>
      <c r="D172" s="355">
        <v>28</v>
      </c>
      <c r="E172" s="354">
        <v>7.4527548575991504E-3</v>
      </c>
      <c r="F172" s="350"/>
      <c r="G172" s="350"/>
    </row>
    <row r="173" spans="1:7" x14ac:dyDescent="0.25">
      <c r="A173" s="368" t="s">
        <v>452</v>
      </c>
      <c r="B173" s="367" t="s">
        <v>411</v>
      </c>
      <c r="C173" s="367" t="s">
        <v>411</v>
      </c>
      <c r="D173" s="367" t="s">
        <v>411</v>
      </c>
      <c r="E173" s="367" t="s">
        <v>411</v>
      </c>
      <c r="F173" s="358"/>
      <c r="G173" s="358"/>
    </row>
    <row r="174" spans="1:7" x14ac:dyDescent="0.25">
      <c r="A174" s="372" t="s">
        <v>408</v>
      </c>
      <c r="B174" s="371">
        <v>5204</v>
      </c>
      <c r="C174" s="371">
        <v>5</v>
      </c>
      <c r="D174" s="371">
        <v>5</v>
      </c>
      <c r="E174" s="370">
        <v>9.6079938508839295E-4</v>
      </c>
      <c r="F174" s="358"/>
      <c r="G174" s="369">
        <v>4</v>
      </c>
    </row>
    <row r="175" spans="1:7" x14ac:dyDescent="0.25">
      <c r="A175" s="357" t="s">
        <v>407</v>
      </c>
      <c r="B175" s="360">
        <v>5204</v>
      </c>
      <c r="C175" s="360">
        <v>8</v>
      </c>
      <c r="D175" s="360">
        <v>8</v>
      </c>
      <c r="E175" s="359">
        <v>1.5372790161414299E-3</v>
      </c>
      <c r="F175" s="365">
        <f>C175</f>
        <v>8</v>
      </c>
      <c r="G175" s="364"/>
    </row>
    <row r="176" spans="1:7" hidden="1" x14ac:dyDescent="0.25">
      <c r="A176" s="357" t="s">
        <v>406</v>
      </c>
      <c r="B176" s="363">
        <v>5204</v>
      </c>
      <c r="C176" s="363">
        <v>8</v>
      </c>
      <c r="D176" s="355">
        <v>8</v>
      </c>
      <c r="E176" s="354">
        <v>1.5372790161414299E-3</v>
      </c>
      <c r="F176" s="350"/>
      <c r="G176" s="350"/>
    </row>
    <row r="177" spans="1:7" hidden="1" x14ac:dyDescent="0.25">
      <c r="A177" s="357" t="s">
        <v>405</v>
      </c>
      <c r="B177" s="363">
        <v>5204</v>
      </c>
      <c r="C177" s="363">
        <v>8</v>
      </c>
      <c r="D177" s="355">
        <v>8</v>
      </c>
      <c r="E177" s="354">
        <v>1.5372790161414299E-3</v>
      </c>
      <c r="F177" s="350"/>
      <c r="G177" s="350"/>
    </row>
    <row r="178" spans="1:7" hidden="1" x14ac:dyDescent="0.25">
      <c r="A178" s="357" t="s">
        <v>410</v>
      </c>
      <c r="B178" s="363">
        <v>5204</v>
      </c>
      <c r="C178" s="363">
        <v>29</v>
      </c>
      <c r="D178" s="355">
        <v>29</v>
      </c>
      <c r="E178" s="354">
        <v>5.5726364335126803E-3</v>
      </c>
      <c r="F178" s="350"/>
      <c r="G178" s="350"/>
    </row>
    <row r="179" spans="1:7" x14ac:dyDescent="0.25">
      <c r="A179" s="368" t="s">
        <v>451</v>
      </c>
      <c r="B179" s="367" t="s">
        <v>411</v>
      </c>
      <c r="C179" s="367" t="s">
        <v>411</v>
      </c>
      <c r="D179" s="367" t="s">
        <v>411</v>
      </c>
      <c r="E179" s="367" t="s">
        <v>411</v>
      </c>
      <c r="F179" s="364" t="str">
        <f>C179</f>
        <v/>
      </c>
      <c r="G179" s="364" t="str">
        <f>D179</f>
        <v/>
      </c>
    </row>
    <row r="180" spans="1:7" x14ac:dyDescent="0.25">
      <c r="A180" s="357" t="s">
        <v>408</v>
      </c>
      <c r="B180" s="360">
        <v>4177</v>
      </c>
      <c r="C180" s="360">
        <v>4</v>
      </c>
      <c r="D180" s="360">
        <v>4</v>
      </c>
      <c r="E180" s="359">
        <v>9.5762508977735204E-4</v>
      </c>
      <c r="F180" s="364"/>
      <c r="G180" s="366">
        <f>D180</f>
        <v>4</v>
      </c>
    </row>
    <row r="181" spans="1:7" x14ac:dyDescent="0.25">
      <c r="A181" s="376" t="s">
        <v>407</v>
      </c>
      <c r="B181" s="375">
        <v>4177</v>
      </c>
      <c r="C181" s="375">
        <v>12</v>
      </c>
      <c r="D181" s="375">
        <v>12</v>
      </c>
      <c r="E181" s="374">
        <v>2.8728752693320601E-3</v>
      </c>
      <c r="F181" s="373">
        <v>8</v>
      </c>
      <c r="G181" s="358"/>
    </row>
    <row r="182" spans="1:7" hidden="1" x14ac:dyDescent="0.25">
      <c r="A182" s="357" t="s">
        <v>406</v>
      </c>
      <c r="B182" s="363">
        <v>4177</v>
      </c>
      <c r="C182" s="363">
        <v>8</v>
      </c>
      <c r="D182" s="355">
        <v>8</v>
      </c>
      <c r="E182" s="354">
        <v>1.9152501795547E-3</v>
      </c>
      <c r="F182" s="350"/>
      <c r="G182" s="350"/>
    </row>
    <row r="183" spans="1:7" hidden="1" x14ac:dyDescent="0.25">
      <c r="A183" s="357" t="s">
        <v>405</v>
      </c>
      <c r="B183" s="363">
        <v>4177</v>
      </c>
      <c r="C183" s="363">
        <v>8</v>
      </c>
      <c r="D183" s="355">
        <v>8</v>
      </c>
      <c r="E183" s="354">
        <v>1.9152501795547E-3</v>
      </c>
      <c r="F183" s="350"/>
      <c r="G183" s="350"/>
    </row>
    <row r="184" spans="1:7" hidden="1" x14ac:dyDescent="0.25">
      <c r="A184" s="357" t="s">
        <v>410</v>
      </c>
      <c r="B184" s="363">
        <v>4177</v>
      </c>
      <c r="C184" s="363">
        <v>32</v>
      </c>
      <c r="D184" s="355">
        <v>32</v>
      </c>
      <c r="E184" s="354">
        <v>7.6610007182188198E-3</v>
      </c>
      <c r="F184" s="350"/>
      <c r="G184" s="350"/>
    </row>
    <row r="185" spans="1:7" x14ac:dyDescent="0.25">
      <c r="A185" s="368" t="s">
        <v>450</v>
      </c>
      <c r="B185" s="367" t="s">
        <v>411</v>
      </c>
      <c r="C185" s="367" t="s">
        <v>411</v>
      </c>
      <c r="D185" s="367" t="s">
        <v>411</v>
      </c>
      <c r="E185" s="367" t="s">
        <v>411</v>
      </c>
      <c r="F185" s="358"/>
      <c r="G185" s="358"/>
    </row>
    <row r="186" spans="1:7" x14ac:dyDescent="0.25">
      <c r="A186" s="357" t="s">
        <v>408</v>
      </c>
      <c r="B186" s="360">
        <v>3860</v>
      </c>
      <c r="C186" s="360">
        <v>4</v>
      </c>
      <c r="D186" s="360">
        <v>4</v>
      </c>
      <c r="E186" s="359">
        <v>1.03626943005181E-3</v>
      </c>
      <c r="F186" s="364"/>
      <c r="G186" s="366">
        <f>D186</f>
        <v>4</v>
      </c>
    </row>
    <row r="187" spans="1:7" x14ac:dyDescent="0.25">
      <c r="A187" s="357" t="s">
        <v>407</v>
      </c>
      <c r="B187" s="360">
        <v>3860</v>
      </c>
      <c r="C187" s="360">
        <v>8</v>
      </c>
      <c r="D187" s="360">
        <v>8</v>
      </c>
      <c r="E187" s="359">
        <v>2.0725388601036299E-3</v>
      </c>
      <c r="F187" s="365">
        <f>C187</f>
        <v>8</v>
      </c>
      <c r="G187" s="364"/>
    </row>
    <row r="188" spans="1:7" hidden="1" x14ac:dyDescent="0.25">
      <c r="A188" s="357" t="s">
        <v>406</v>
      </c>
      <c r="B188" s="363">
        <v>3860</v>
      </c>
      <c r="C188" s="363">
        <v>8</v>
      </c>
      <c r="D188" s="355">
        <v>8</v>
      </c>
      <c r="E188" s="354">
        <v>2.0725388601036299E-3</v>
      </c>
      <c r="F188" s="350"/>
      <c r="G188" s="350"/>
    </row>
    <row r="189" spans="1:7" hidden="1" x14ac:dyDescent="0.25">
      <c r="A189" s="357" t="s">
        <v>405</v>
      </c>
      <c r="B189" s="363">
        <v>3860</v>
      </c>
      <c r="C189" s="363">
        <v>8</v>
      </c>
      <c r="D189" s="355">
        <v>8</v>
      </c>
      <c r="E189" s="354">
        <v>2.0725388601036299E-3</v>
      </c>
      <c r="F189" s="350"/>
      <c r="G189" s="350"/>
    </row>
    <row r="190" spans="1:7" hidden="1" x14ac:dyDescent="0.25">
      <c r="A190" s="357" t="s">
        <v>410</v>
      </c>
      <c r="B190" s="363">
        <v>3860</v>
      </c>
      <c r="C190" s="363">
        <v>28</v>
      </c>
      <c r="D190" s="355">
        <v>28</v>
      </c>
      <c r="E190" s="354">
        <v>7.2538860103626901E-3</v>
      </c>
      <c r="F190" s="350"/>
      <c r="G190" s="350"/>
    </row>
    <row r="191" spans="1:7" x14ac:dyDescent="0.25">
      <c r="A191" s="368" t="s">
        <v>449</v>
      </c>
      <c r="B191" s="367" t="s">
        <v>411</v>
      </c>
      <c r="C191" s="367" t="s">
        <v>411</v>
      </c>
      <c r="D191" s="367" t="s">
        <v>411</v>
      </c>
      <c r="E191" s="367" t="s">
        <v>411</v>
      </c>
      <c r="F191" s="364" t="str">
        <f>C191</f>
        <v/>
      </c>
      <c r="G191" s="364" t="str">
        <f>D191</f>
        <v/>
      </c>
    </row>
    <row r="192" spans="1:7" x14ac:dyDescent="0.25">
      <c r="A192" s="357" t="s">
        <v>408</v>
      </c>
      <c r="B192" s="360">
        <v>4196</v>
      </c>
      <c r="C192" s="360">
        <v>4</v>
      </c>
      <c r="D192" s="360">
        <v>4</v>
      </c>
      <c r="E192" s="359">
        <v>9.5328884652049601E-4</v>
      </c>
      <c r="F192" s="364"/>
      <c r="G192" s="366">
        <f>D192</f>
        <v>4</v>
      </c>
    </row>
    <row r="193" spans="1:7" x14ac:dyDescent="0.25">
      <c r="A193" s="357" t="s">
        <v>407</v>
      </c>
      <c r="B193" s="360">
        <v>4196</v>
      </c>
      <c r="C193" s="360">
        <v>8</v>
      </c>
      <c r="D193" s="360">
        <v>8</v>
      </c>
      <c r="E193" s="359">
        <v>1.9065776930409901E-3</v>
      </c>
      <c r="F193" s="365">
        <f>C193</f>
        <v>8</v>
      </c>
      <c r="G193" s="364"/>
    </row>
    <row r="194" spans="1:7" hidden="1" x14ac:dyDescent="0.25">
      <c r="A194" s="357" t="s">
        <v>406</v>
      </c>
      <c r="B194" s="363">
        <v>4196</v>
      </c>
      <c r="C194" s="363">
        <v>8</v>
      </c>
      <c r="D194" s="355">
        <v>8</v>
      </c>
      <c r="E194" s="354">
        <v>1.9065776930409901E-3</v>
      </c>
      <c r="F194" s="350"/>
      <c r="G194" s="350"/>
    </row>
    <row r="195" spans="1:7" hidden="1" x14ac:dyDescent="0.25">
      <c r="A195" s="357" t="s">
        <v>405</v>
      </c>
      <c r="B195" s="363">
        <v>4196</v>
      </c>
      <c r="C195" s="363">
        <v>8</v>
      </c>
      <c r="D195" s="355">
        <v>8</v>
      </c>
      <c r="E195" s="354">
        <v>1.9065776930409901E-3</v>
      </c>
      <c r="F195" s="350"/>
      <c r="G195" s="350"/>
    </row>
    <row r="196" spans="1:7" hidden="1" x14ac:dyDescent="0.25">
      <c r="A196" s="357" t="s">
        <v>410</v>
      </c>
      <c r="B196" s="363">
        <v>4196</v>
      </c>
      <c r="C196" s="363">
        <v>28</v>
      </c>
      <c r="D196" s="355">
        <v>28</v>
      </c>
      <c r="E196" s="354">
        <v>6.6730219256434702E-3</v>
      </c>
      <c r="F196" s="350"/>
      <c r="G196" s="350"/>
    </row>
    <row r="197" spans="1:7" x14ac:dyDescent="0.25">
      <c r="A197" s="368" t="s">
        <v>448</v>
      </c>
      <c r="B197" s="367" t="s">
        <v>411</v>
      </c>
      <c r="C197" s="367" t="s">
        <v>411</v>
      </c>
      <c r="D197" s="367" t="s">
        <v>411</v>
      </c>
      <c r="E197" s="367" t="s">
        <v>411</v>
      </c>
      <c r="F197" s="364" t="str">
        <f>C197</f>
        <v/>
      </c>
      <c r="G197" s="364" t="str">
        <f>D197</f>
        <v/>
      </c>
    </row>
    <row r="198" spans="1:7" x14ac:dyDescent="0.25">
      <c r="A198" s="357" t="s">
        <v>408</v>
      </c>
      <c r="B198" s="360">
        <v>3721</v>
      </c>
      <c r="C198" s="360">
        <v>4</v>
      </c>
      <c r="D198" s="360">
        <v>4</v>
      </c>
      <c r="E198" s="359">
        <v>1.0749798441279199E-3</v>
      </c>
      <c r="F198" s="364"/>
      <c r="G198" s="366">
        <f>D198</f>
        <v>4</v>
      </c>
    </row>
    <row r="199" spans="1:7" x14ac:dyDescent="0.25">
      <c r="A199" s="357" t="s">
        <v>407</v>
      </c>
      <c r="B199" s="360">
        <v>3721</v>
      </c>
      <c r="C199" s="360">
        <v>8</v>
      </c>
      <c r="D199" s="360">
        <v>8</v>
      </c>
      <c r="E199" s="359">
        <v>2.1499596882558502E-3</v>
      </c>
      <c r="F199" s="365">
        <f>C199</f>
        <v>8</v>
      </c>
      <c r="G199" s="364"/>
    </row>
    <row r="200" spans="1:7" hidden="1" x14ac:dyDescent="0.25">
      <c r="A200" s="357" t="s">
        <v>406</v>
      </c>
      <c r="B200" s="363">
        <v>3721</v>
      </c>
      <c r="C200" s="363">
        <v>8</v>
      </c>
      <c r="D200" s="355">
        <v>8</v>
      </c>
      <c r="E200" s="354">
        <v>2.1499596882558502E-3</v>
      </c>
      <c r="F200" s="350"/>
      <c r="G200" s="350"/>
    </row>
    <row r="201" spans="1:7" hidden="1" x14ac:dyDescent="0.25">
      <c r="A201" s="357" t="s">
        <v>405</v>
      </c>
      <c r="B201" s="363">
        <v>3721</v>
      </c>
      <c r="C201" s="363">
        <v>8</v>
      </c>
      <c r="D201" s="355">
        <v>8</v>
      </c>
      <c r="E201" s="354">
        <v>2.1499596882558502E-3</v>
      </c>
      <c r="F201" s="350"/>
      <c r="G201" s="350"/>
    </row>
    <row r="202" spans="1:7" hidden="1" x14ac:dyDescent="0.25">
      <c r="A202" s="357" t="s">
        <v>410</v>
      </c>
      <c r="B202" s="363">
        <v>3721</v>
      </c>
      <c r="C202" s="363">
        <v>28</v>
      </c>
      <c r="D202" s="355">
        <v>28</v>
      </c>
      <c r="E202" s="354">
        <v>7.5248589088954604E-3</v>
      </c>
      <c r="F202" s="350"/>
      <c r="G202" s="350"/>
    </row>
    <row r="203" spans="1:7" x14ac:dyDescent="0.25">
      <c r="A203" s="368" t="s">
        <v>447</v>
      </c>
      <c r="B203" s="367" t="s">
        <v>411</v>
      </c>
      <c r="C203" s="367" t="s">
        <v>411</v>
      </c>
      <c r="D203" s="367" t="s">
        <v>411</v>
      </c>
      <c r="E203" s="367" t="s">
        <v>411</v>
      </c>
      <c r="F203" s="364" t="str">
        <f>C203</f>
        <v/>
      </c>
      <c r="G203" s="364" t="str">
        <f>D203</f>
        <v/>
      </c>
    </row>
    <row r="204" spans="1:7" x14ac:dyDescent="0.25">
      <c r="A204" s="357" t="s">
        <v>408</v>
      </c>
      <c r="B204" s="360">
        <v>4364</v>
      </c>
      <c r="C204" s="360">
        <v>5</v>
      </c>
      <c r="D204" s="360">
        <v>5</v>
      </c>
      <c r="E204" s="359">
        <v>1.1457378551787401E-3</v>
      </c>
      <c r="F204" s="364"/>
      <c r="G204" s="366">
        <f>D204</f>
        <v>5</v>
      </c>
    </row>
    <row r="205" spans="1:7" x14ac:dyDescent="0.25">
      <c r="A205" s="357" t="s">
        <v>407</v>
      </c>
      <c r="B205" s="360">
        <v>4364</v>
      </c>
      <c r="C205" s="360">
        <v>10</v>
      </c>
      <c r="D205" s="360">
        <v>10</v>
      </c>
      <c r="E205" s="359">
        <v>2.2914757103574702E-3</v>
      </c>
      <c r="F205" s="365">
        <f>C205</f>
        <v>10</v>
      </c>
      <c r="G205" s="364"/>
    </row>
    <row r="206" spans="1:7" hidden="1" x14ac:dyDescent="0.25">
      <c r="A206" s="357" t="s">
        <v>406</v>
      </c>
      <c r="B206" s="363">
        <v>4364</v>
      </c>
      <c r="C206" s="363">
        <v>10</v>
      </c>
      <c r="D206" s="355">
        <v>10</v>
      </c>
      <c r="E206" s="354">
        <v>2.2914757103574702E-3</v>
      </c>
      <c r="F206" s="350"/>
      <c r="G206" s="350"/>
    </row>
    <row r="207" spans="1:7" hidden="1" x14ac:dyDescent="0.25">
      <c r="A207" s="357" t="s">
        <v>405</v>
      </c>
      <c r="B207" s="363">
        <v>4364</v>
      </c>
      <c r="C207" s="363">
        <v>10</v>
      </c>
      <c r="D207" s="355">
        <v>10</v>
      </c>
      <c r="E207" s="354">
        <v>2.2914757103574702E-3</v>
      </c>
      <c r="F207" s="350"/>
      <c r="G207" s="350"/>
    </row>
    <row r="208" spans="1:7" hidden="1" x14ac:dyDescent="0.25">
      <c r="A208" s="357" t="s">
        <v>410</v>
      </c>
      <c r="B208" s="363">
        <v>4364</v>
      </c>
      <c r="C208" s="363">
        <v>35</v>
      </c>
      <c r="D208" s="355">
        <v>35</v>
      </c>
      <c r="E208" s="354">
        <v>8.02016498625115E-3</v>
      </c>
      <c r="F208" s="350"/>
      <c r="G208" s="350"/>
    </row>
    <row r="209" spans="1:7" x14ac:dyDescent="0.25">
      <c r="A209" s="368" t="s">
        <v>446</v>
      </c>
      <c r="B209" s="367" t="s">
        <v>411</v>
      </c>
      <c r="C209" s="367" t="s">
        <v>411</v>
      </c>
      <c r="D209" s="367" t="s">
        <v>411</v>
      </c>
      <c r="E209" s="367" t="s">
        <v>411</v>
      </c>
      <c r="F209" s="364" t="str">
        <f>C209</f>
        <v/>
      </c>
      <c r="G209" s="364" t="str">
        <f>D209</f>
        <v/>
      </c>
    </row>
    <row r="210" spans="1:7" x14ac:dyDescent="0.25">
      <c r="A210" s="357" t="s">
        <v>408</v>
      </c>
      <c r="B210" s="360">
        <v>1847</v>
      </c>
      <c r="C210" s="360">
        <v>5</v>
      </c>
      <c r="D210" s="360">
        <v>5</v>
      </c>
      <c r="E210" s="359">
        <v>2.7070925825663202E-3</v>
      </c>
      <c r="F210" s="364"/>
      <c r="G210" s="366">
        <f>D210</f>
        <v>5</v>
      </c>
    </row>
    <row r="211" spans="1:7" x14ac:dyDescent="0.25">
      <c r="A211" s="357" t="s">
        <v>407</v>
      </c>
      <c r="B211" s="360">
        <v>1847</v>
      </c>
      <c r="C211" s="360">
        <v>10</v>
      </c>
      <c r="D211" s="360">
        <v>10</v>
      </c>
      <c r="E211" s="359">
        <v>5.4141851651326499E-3</v>
      </c>
      <c r="F211" s="365">
        <f>C211</f>
        <v>10</v>
      </c>
      <c r="G211" s="364"/>
    </row>
    <row r="212" spans="1:7" hidden="1" x14ac:dyDescent="0.25">
      <c r="A212" s="357" t="s">
        <v>406</v>
      </c>
      <c r="B212" s="363">
        <v>1847</v>
      </c>
      <c r="C212" s="363">
        <v>10</v>
      </c>
      <c r="D212" s="355">
        <v>10</v>
      </c>
      <c r="E212" s="354">
        <v>5.4141851651326499E-3</v>
      </c>
      <c r="F212" s="350"/>
      <c r="G212" s="350"/>
    </row>
    <row r="213" spans="1:7" hidden="1" x14ac:dyDescent="0.25">
      <c r="A213" s="357" t="s">
        <v>405</v>
      </c>
      <c r="B213" s="363">
        <v>1847</v>
      </c>
      <c r="C213" s="363">
        <v>10</v>
      </c>
      <c r="D213" s="355">
        <v>10</v>
      </c>
      <c r="E213" s="354">
        <v>5.4141851651326499E-3</v>
      </c>
      <c r="F213" s="350"/>
      <c r="G213" s="350"/>
    </row>
    <row r="214" spans="1:7" hidden="1" x14ac:dyDescent="0.25">
      <c r="A214" s="357" t="s">
        <v>410</v>
      </c>
      <c r="B214" s="363">
        <v>1847</v>
      </c>
      <c r="C214" s="363">
        <v>35</v>
      </c>
      <c r="D214" s="355">
        <v>35</v>
      </c>
      <c r="E214" s="354">
        <v>1.8949648077964301E-2</v>
      </c>
      <c r="F214" s="350"/>
      <c r="G214" s="350"/>
    </row>
    <row r="215" spans="1:7" x14ac:dyDescent="0.25">
      <c r="A215" s="368" t="s">
        <v>445</v>
      </c>
      <c r="B215" s="367" t="s">
        <v>411</v>
      </c>
      <c r="C215" s="367" t="s">
        <v>411</v>
      </c>
      <c r="D215" s="367" t="s">
        <v>411</v>
      </c>
      <c r="E215" s="367" t="s">
        <v>411</v>
      </c>
      <c r="F215" s="364" t="str">
        <f>C215</f>
        <v/>
      </c>
      <c r="G215" s="364" t="str">
        <f>D215</f>
        <v/>
      </c>
    </row>
    <row r="216" spans="1:7" x14ac:dyDescent="0.25">
      <c r="A216" s="357" t="s">
        <v>408</v>
      </c>
      <c r="B216" s="360">
        <v>173</v>
      </c>
      <c r="C216" s="360">
        <v>5</v>
      </c>
      <c r="D216" s="360">
        <v>5</v>
      </c>
      <c r="E216" s="359">
        <v>2.8901734104046201E-2</v>
      </c>
      <c r="F216" s="364"/>
      <c r="G216" s="366">
        <f>D216</f>
        <v>5</v>
      </c>
    </row>
    <row r="217" spans="1:7" x14ac:dyDescent="0.25">
      <c r="A217" s="357" t="s">
        <v>407</v>
      </c>
      <c r="B217" s="360">
        <v>173</v>
      </c>
      <c r="C217" s="360">
        <v>10</v>
      </c>
      <c r="D217" s="360">
        <v>10</v>
      </c>
      <c r="E217" s="359">
        <v>5.7803468208092498E-2</v>
      </c>
      <c r="F217" s="365">
        <f>C217</f>
        <v>10</v>
      </c>
      <c r="G217" s="364"/>
    </row>
    <row r="218" spans="1:7" hidden="1" x14ac:dyDescent="0.25">
      <c r="A218" s="357" t="s">
        <v>406</v>
      </c>
      <c r="B218" s="363">
        <v>173</v>
      </c>
      <c r="C218" s="363">
        <v>10</v>
      </c>
      <c r="D218" s="355">
        <v>10</v>
      </c>
      <c r="E218" s="354">
        <v>5.7803468208092498E-2</v>
      </c>
      <c r="F218" s="350"/>
      <c r="G218" s="350"/>
    </row>
    <row r="219" spans="1:7" hidden="1" x14ac:dyDescent="0.25">
      <c r="A219" s="357" t="s">
        <v>405</v>
      </c>
      <c r="B219" s="363">
        <v>173</v>
      </c>
      <c r="C219" s="363">
        <v>10</v>
      </c>
      <c r="D219" s="355">
        <v>10</v>
      </c>
      <c r="E219" s="354">
        <v>5.7803468208092498E-2</v>
      </c>
      <c r="F219" s="350"/>
      <c r="G219" s="350"/>
    </row>
    <row r="220" spans="1:7" hidden="1" x14ac:dyDescent="0.25">
      <c r="A220" s="357" t="s">
        <v>410</v>
      </c>
      <c r="B220" s="363">
        <v>173</v>
      </c>
      <c r="C220" s="363">
        <v>35</v>
      </c>
      <c r="D220" s="355">
        <v>35</v>
      </c>
      <c r="E220" s="354">
        <v>0.20231213872832399</v>
      </c>
      <c r="F220" s="350"/>
      <c r="G220" s="350"/>
    </row>
    <row r="221" spans="1:7" x14ac:dyDescent="0.25">
      <c r="A221" s="368" t="s">
        <v>444</v>
      </c>
      <c r="B221" s="367" t="s">
        <v>411</v>
      </c>
      <c r="C221" s="367" t="s">
        <v>411</v>
      </c>
      <c r="D221" s="367" t="s">
        <v>411</v>
      </c>
      <c r="E221" s="367" t="s">
        <v>411</v>
      </c>
      <c r="F221" s="364" t="str">
        <f>C221</f>
        <v/>
      </c>
      <c r="G221" s="364" t="str">
        <f>D221</f>
        <v/>
      </c>
    </row>
    <row r="222" spans="1:7" x14ac:dyDescent="0.25">
      <c r="A222" s="357" t="s">
        <v>408</v>
      </c>
      <c r="B222" s="360">
        <v>1965</v>
      </c>
      <c r="C222" s="360">
        <v>5</v>
      </c>
      <c r="D222" s="360">
        <v>5</v>
      </c>
      <c r="E222" s="359">
        <v>2.5445292620865098E-3</v>
      </c>
      <c r="F222" s="364"/>
      <c r="G222" s="366">
        <f>D222</f>
        <v>5</v>
      </c>
    </row>
    <row r="223" spans="1:7" x14ac:dyDescent="0.25">
      <c r="A223" s="376" t="s">
        <v>407</v>
      </c>
      <c r="B223" s="375">
        <v>1965</v>
      </c>
      <c r="C223" s="375">
        <v>14</v>
      </c>
      <c r="D223" s="375">
        <v>14</v>
      </c>
      <c r="E223" s="374">
        <v>7.1246819338422404E-3</v>
      </c>
      <c r="F223" s="373">
        <v>10</v>
      </c>
      <c r="G223" s="358"/>
    </row>
    <row r="224" spans="1:7" hidden="1" x14ac:dyDescent="0.25">
      <c r="A224" s="357" t="s">
        <v>406</v>
      </c>
      <c r="B224" s="363">
        <v>1965</v>
      </c>
      <c r="C224" s="363">
        <v>10</v>
      </c>
      <c r="D224" s="355">
        <v>10</v>
      </c>
      <c r="E224" s="354">
        <v>5.0890585241730301E-3</v>
      </c>
      <c r="F224" s="350"/>
      <c r="G224" s="350"/>
    </row>
    <row r="225" spans="1:7" hidden="1" x14ac:dyDescent="0.25">
      <c r="A225" s="357" t="s">
        <v>405</v>
      </c>
      <c r="B225" s="363">
        <v>1965</v>
      </c>
      <c r="C225" s="363">
        <v>10</v>
      </c>
      <c r="D225" s="355">
        <v>10</v>
      </c>
      <c r="E225" s="354">
        <v>5.0890585241730301E-3</v>
      </c>
      <c r="F225" s="350"/>
      <c r="G225" s="350"/>
    </row>
    <row r="226" spans="1:7" hidden="1" x14ac:dyDescent="0.25">
      <c r="A226" s="357" t="s">
        <v>410</v>
      </c>
      <c r="B226" s="363">
        <v>1965</v>
      </c>
      <c r="C226" s="363">
        <v>39</v>
      </c>
      <c r="D226" s="355">
        <v>39</v>
      </c>
      <c r="E226" s="354">
        <v>1.9847328244274799E-2</v>
      </c>
      <c r="F226" s="350"/>
      <c r="G226" s="350"/>
    </row>
    <row r="227" spans="1:7" x14ac:dyDescent="0.25">
      <c r="A227" s="368" t="s">
        <v>443</v>
      </c>
      <c r="B227" s="367" t="s">
        <v>411</v>
      </c>
      <c r="C227" s="367" t="s">
        <v>411</v>
      </c>
      <c r="D227" s="367" t="s">
        <v>411</v>
      </c>
      <c r="E227" s="367" t="s">
        <v>411</v>
      </c>
      <c r="F227" s="358"/>
      <c r="G227" s="358"/>
    </row>
    <row r="228" spans="1:7" x14ac:dyDescent="0.25">
      <c r="A228" s="357" t="s">
        <v>408</v>
      </c>
      <c r="B228" s="360">
        <v>116</v>
      </c>
      <c r="C228" s="360">
        <v>5</v>
      </c>
      <c r="D228" s="360">
        <v>5</v>
      </c>
      <c r="E228" s="359">
        <v>4.31034482758621E-2</v>
      </c>
      <c r="F228" s="364"/>
      <c r="G228" s="366">
        <f>D228</f>
        <v>5</v>
      </c>
    </row>
    <row r="229" spans="1:7" x14ac:dyDescent="0.25">
      <c r="A229" s="376" t="s">
        <v>407</v>
      </c>
      <c r="B229" s="375">
        <v>116</v>
      </c>
      <c r="C229" s="375">
        <v>15</v>
      </c>
      <c r="D229" s="375">
        <v>15</v>
      </c>
      <c r="E229" s="374">
        <v>0.12931034482758599</v>
      </c>
      <c r="F229" s="373">
        <v>10</v>
      </c>
      <c r="G229" s="358"/>
    </row>
    <row r="230" spans="1:7" hidden="1" x14ac:dyDescent="0.25">
      <c r="A230" s="357" t="s">
        <v>406</v>
      </c>
      <c r="B230" s="363">
        <v>116</v>
      </c>
      <c r="C230" s="363">
        <v>10</v>
      </c>
      <c r="D230" s="355">
        <v>10</v>
      </c>
      <c r="E230" s="354">
        <v>8.6206896551724102E-2</v>
      </c>
      <c r="F230" s="350"/>
      <c r="G230" s="350"/>
    </row>
    <row r="231" spans="1:7" hidden="1" x14ac:dyDescent="0.25">
      <c r="A231" s="357" t="s">
        <v>405</v>
      </c>
      <c r="B231" s="363">
        <v>116</v>
      </c>
      <c r="C231" s="363">
        <v>10</v>
      </c>
      <c r="D231" s="355">
        <v>10</v>
      </c>
      <c r="E231" s="354">
        <v>8.6206896551724102E-2</v>
      </c>
      <c r="F231" s="350"/>
      <c r="G231" s="350"/>
    </row>
    <row r="232" spans="1:7" hidden="1" x14ac:dyDescent="0.25">
      <c r="A232" s="357" t="s">
        <v>410</v>
      </c>
      <c r="B232" s="363">
        <v>116</v>
      </c>
      <c r="C232" s="363">
        <v>40</v>
      </c>
      <c r="D232" s="355">
        <v>40</v>
      </c>
      <c r="E232" s="354">
        <v>0.34482758620689702</v>
      </c>
      <c r="F232" s="350"/>
      <c r="G232" s="350"/>
    </row>
    <row r="233" spans="1:7" x14ac:dyDescent="0.25">
      <c r="A233" s="368" t="s">
        <v>442</v>
      </c>
      <c r="B233" s="367" t="s">
        <v>411</v>
      </c>
      <c r="C233" s="367" t="s">
        <v>411</v>
      </c>
      <c r="D233" s="367" t="s">
        <v>411</v>
      </c>
      <c r="E233" s="367" t="s">
        <v>411</v>
      </c>
      <c r="F233" s="358"/>
      <c r="G233" s="358"/>
    </row>
    <row r="234" spans="1:7" x14ac:dyDescent="0.25">
      <c r="A234" s="357" t="s">
        <v>408</v>
      </c>
      <c r="B234" s="360">
        <v>2185</v>
      </c>
      <c r="C234" s="360">
        <v>5</v>
      </c>
      <c r="D234" s="360">
        <v>5</v>
      </c>
      <c r="E234" s="359">
        <v>2.2883295194508001E-3</v>
      </c>
      <c r="F234" s="364"/>
      <c r="G234" s="366">
        <f>D234</f>
        <v>5</v>
      </c>
    </row>
    <row r="235" spans="1:7" x14ac:dyDescent="0.25">
      <c r="A235" s="357" t="s">
        <v>407</v>
      </c>
      <c r="B235" s="360">
        <v>2185</v>
      </c>
      <c r="C235" s="360">
        <v>10</v>
      </c>
      <c r="D235" s="360">
        <v>10</v>
      </c>
      <c r="E235" s="359">
        <v>4.5766590389016001E-3</v>
      </c>
      <c r="F235" s="365">
        <f>C235</f>
        <v>10</v>
      </c>
      <c r="G235" s="364"/>
    </row>
    <row r="236" spans="1:7" hidden="1" x14ac:dyDescent="0.25">
      <c r="A236" s="357" t="s">
        <v>406</v>
      </c>
      <c r="B236" s="363">
        <v>2185</v>
      </c>
      <c r="C236" s="363">
        <v>10</v>
      </c>
      <c r="D236" s="355">
        <v>10</v>
      </c>
      <c r="E236" s="354">
        <v>4.5766590389016001E-3</v>
      </c>
      <c r="F236" s="350"/>
      <c r="G236" s="350"/>
    </row>
    <row r="237" spans="1:7" hidden="1" x14ac:dyDescent="0.25">
      <c r="A237" s="357" t="s">
        <v>405</v>
      </c>
      <c r="B237" s="363">
        <v>2185</v>
      </c>
      <c r="C237" s="363">
        <v>10</v>
      </c>
      <c r="D237" s="355">
        <v>10</v>
      </c>
      <c r="E237" s="354">
        <v>4.5766590389016001E-3</v>
      </c>
      <c r="F237" s="350"/>
      <c r="G237" s="350"/>
    </row>
    <row r="238" spans="1:7" hidden="1" x14ac:dyDescent="0.25">
      <c r="A238" s="357" t="s">
        <v>410</v>
      </c>
      <c r="B238" s="363">
        <v>2185</v>
      </c>
      <c r="C238" s="363">
        <v>35</v>
      </c>
      <c r="D238" s="355">
        <v>35</v>
      </c>
      <c r="E238" s="354">
        <v>1.60183066361556E-2</v>
      </c>
      <c r="F238" s="350"/>
      <c r="G238" s="350"/>
    </row>
    <row r="239" spans="1:7" x14ac:dyDescent="0.25">
      <c r="A239" s="368" t="s">
        <v>441</v>
      </c>
      <c r="B239" s="367" t="s">
        <v>411</v>
      </c>
      <c r="C239" s="367" t="s">
        <v>411</v>
      </c>
      <c r="D239" s="367" t="s">
        <v>411</v>
      </c>
      <c r="E239" s="367" t="s">
        <v>411</v>
      </c>
      <c r="F239" s="364" t="str">
        <f>C239</f>
        <v/>
      </c>
      <c r="G239" s="364" t="str">
        <f>D239</f>
        <v/>
      </c>
    </row>
    <row r="240" spans="1:7" x14ac:dyDescent="0.25">
      <c r="A240" s="357" t="s">
        <v>408</v>
      </c>
      <c r="B240" s="360">
        <v>2924</v>
      </c>
      <c r="C240" s="360">
        <v>5</v>
      </c>
      <c r="D240" s="360">
        <v>5</v>
      </c>
      <c r="E240" s="359">
        <v>1.70998632010944E-3</v>
      </c>
      <c r="F240" s="364"/>
      <c r="G240" s="366">
        <f>D240</f>
        <v>5</v>
      </c>
    </row>
    <row r="241" spans="1:7" x14ac:dyDescent="0.25">
      <c r="A241" s="357" t="s">
        <v>407</v>
      </c>
      <c r="B241" s="360">
        <v>2924</v>
      </c>
      <c r="C241" s="360">
        <v>10</v>
      </c>
      <c r="D241" s="360">
        <v>10</v>
      </c>
      <c r="E241" s="359">
        <v>3.4199726402188799E-3</v>
      </c>
      <c r="F241" s="365">
        <f>C241</f>
        <v>10</v>
      </c>
      <c r="G241" s="364"/>
    </row>
    <row r="242" spans="1:7" hidden="1" x14ac:dyDescent="0.25">
      <c r="A242" s="357" t="s">
        <v>406</v>
      </c>
      <c r="B242" s="363">
        <v>2924</v>
      </c>
      <c r="C242" s="363">
        <v>10</v>
      </c>
      <c r="D242" s="355">
        <v>10</v>
      </c>
      <c r="E242" s="354">
        <v>3.4199726402188799E-3</v>
      </c>
      <c r="F242" s="350"/>
      <c r="G242" s="350"/>
    </row>
    <row r="243" spans="1:7" hidden="1" x14ac:dyDescent="0.25">
      <c r="A243" s="357" t="s">
        <v>405</v>
      </c>
      <c r="B243" s="363">
        <v>2924</v>
      </c>
      <c r="C243" s="363">
        <v>10</v>
      </c>
      <c r="D243" s="355">
        <v>10</v>
      </c>
      <c r="E243" s="354">
        <v>3.4199726402188799E-3</v>
      </c>
      <c r="F243" s="350"/>
      <c r="G243" s="350"/>
    </row>
    <row r="244" spans="1:7" hidden="1" x14ac:dyDescent="0.25">
      <c r="A244" s="357" t="s">
        <v>410</v>
      </c>
      <c r="B244" s="363">
        <v>2924</v>
      </c>
      <c r="C244" s="363">
        <v>35</v>
      </c>
      <c r="D244" s="355">
        <v>35</v>
      </c>
      <c r="E244" s="354">
        <v>1.19699042407661E-2</v>
      </c>
      <c r="F244" s="350"/>
      <c r="G244" s="350"/>
    </row>
    <row r="245" spans="1:7" x14ac:dyDescent="0.25">
      <c r="A245" s="368" t="s">
        <v>440</v>
      </c>
      <c r="B245" s="367" t="s">
        <v>411</v>
      </c>
      <c r="C245" s="367" t="s">
        <v>411</v>
      </c>
      <c r="D245" s="367" t="s">
        <v>411</v>
      </c>
      <c r="E245" s="367" t="s">
        <v>411</v>
      </c>
      <c r="F245" s="364" t="str">
        <f>C245</f>
        <v/>
      </c>
      <c r="G245" s="364" t="str">
        <f>D245</f>
        <v/>
      </c>
    </row>
    <row r="246" spans="1:7" x14ac:dyDescent="0.25">
      <c r="A246" s="357" t="s">
        <v>408</v>
      </c>
      <c r="B246" s="360">
        <v>2800</v>
      </c>
      <c r="C246" s="360">
        <v>5</v>
      </c>
      <c r="D246" s="360">
        <v>5</v>
      </c>
      <c r="E246" s="359">
        <v>1.78571428571429E-3</v>
      </c>
      <c r="F246" s="364"/>
      <c r="G246" s="366">
        <f>D246</f>
        <v>5</v>
      </c>
    </row>
    <row r="247" spans="1:7" x14ac:dyDescent="0.25">
      <c r="A247" s="357" t="s">
        <v>407</v>
      </c>
      <c r="B247" s="360">
        <v>2800</v>
      </c>
      <c r="C247" s="360">
        <v>10</v>
      </c>
      <c r="D247" s="360">
        <v>10</v>
      </c>
      <c r="E247" s="359">
        <v>3.57142857142857E-3</v>
      </c>
      <c r="F247" s="365">
        <f>C247</f>
        <v>10</v>
      </c>
      <c r="G247" s="364"/>
    </row>
    <row r="248" spans="1:7" hidden="1" x14ac:dyDescent="0.25">
      <c r="A248" s="357" t="s">
        <v>406</v>
      </c>
      <c r="B248" s="363">
        <v>2800</v>
      </c>
      <c r="C248" s="363">
        <v>10</v>
      </c>
      <c r="D248" s="355">
        <v>10</v>
      </c>
      <c r="E248" s="354">
        <v>3.57142857142857E-3</v>
      </c>
      <c r="F248" s="350"/>
      <c r="G248" s="350"/>
    </row>
    <row r="249" spans="1:7" hidden="1" x14ac:dyDescent="0.25">
      <c r="A249" s="357" t="s">
        <v>405</v>
      </c>
      <c r="B249" s="363">
        <v>2800</v>
      </c>
      <c r="C249" s="363">
        <v>10</v>
      </c>
      <c r="D249" s="355">
        <v>10</v>
      </c>
      <c r="E249" s="354">
        <v>3.57142857142857E-3</v>
      </c>
      <c r="F249" s="350"/>
      <c r="G249" s="350"/>
    </row>
    <row r="250" spans="1:7" hidden="1" x14ac:dyDescent="0.25">
      <c r="A250" s="357" t="s">
        <v>410</v>
      </c>
      <c r="B250" s="363">
        <v>2800</v>
      </c>
      <c r="C250" s="363">
        <v>35</v>
      </c>
      <c r="D250" s="355">
        <v>35</v>
      </c>
      <c r="E250" s="354">
        <v>1.2500000000000001E-2</v>
      </c>
      <c r="F250" s="350"/>
      <c r="G250" s="350"/>
    </row>
    <row r="251" spans="1:7" x14ac:dyDescent="0.25">
      <c r="A251" s="368" t="s">
        <v>439</v>
      </c>
      <c r="B251" s="367" t="s">
        <v>411</v>
      </c>
      <c r="C251" s="367" t="s">
        <v>411</v>
      </c>
      <c r="D251" s="367" t="s">
        <v>411</v>
      </c>
      <c r="E251" s="367" t="s">
        <v>411</v>
      </c>
      <c r="F251" s="364" t="str">
        <f>C251</f>
        <v/>
      </c>
      <c r="G251" s="364" t="str">
        <f>D251</f>
        <v/>
      </c>
    </row>
    <row r="252" spans="1:7" x14ac:dyDescent="0.25">
      <c r="A252" s="357" t="s">
        <v>408</v>
      </c>
      <c r="B252" s="360">
        <v>1741</v>
      </c>
      <c r="C252" s="360">
        <v>5</v>
      </c>
      <c r="D252" s="360">
        <v>5</v>
      </c>
      <c r="E252" s="359">
        <v>2.8719126938541099E-3</v>
      </c>
      <c r="F252" s="364"/>
      <c r="G252" s="366">
        <f>D252</f>
        <v>5</v>
      </c>
    </row>
    <row r="253" spans="1:7" x14ac:dyDescent="0.25">
      <c r="A253" s="357" t="s">
        <v>407</v>
      </c>
      <c r="B253" s="360">
        <v>1741</v>
      </c>
      <c r="C253" s="360">
        <v>10</v>
      </c>
      <c r="D253" s="360">
        <v>10</v>
      </c>
      <c r="E253" s="359">
        <v>5.7438253877082103E-3</v>
      </c>
      <c r="F253" s="365">
        <f>C253</f>
        <v>10</v>
      </c>
      <c r="G253" s="364"/>
    </row>
    <row r="254" spans="1:7" hidden="1" x14ac:dyDescent="0.25">
      <c r="A254" s="357" t="s">
        <v>406</v>
      </c>
      <c r="B254" s="363">
        <v>1741</v>
      </c>
      <c r="C254" s="363">
        <v>10</v>
      </c>
      <c r="D254" s="355">
        <v>10</v>
      </c>
      <c r="E254" s="354">
        <v>5.7438253877082103E-3</v>
      </c>
      <c r="F254" s="350"/>
      <c r="G254" s="350"/>
    </row>
    <row r="255" spans="1:7" hidden="1" x14ac:dyDescent="0.25">
      <c r="A255" s="357" t="s">
        <v>405</v>
      </c>
      <c r="B255" s="363">
        <v>1741</v>
      </c>
      <c r="C255" s="363">
        <v>10</v>
      </c>
      <c r="D255" s="355">
        <v>10</v>
      </c>
      <c r="E255" s="354">
        <v>5.7438253877082103E-3</v>
      </c>
      <c r="F255" s="350"/>
      <c r="G255" s="350"/>
    </row>
    <row r="256" spans="1:7" hidden="1" x14ac:dyDescent="0.25">
      <c r="A256" s="357" t="s">
        <v>410</v>
      </c>
      <c r="B256" s="363">
        <v>1741</v>
      </c>
      <c r="C256" s="363">
        <v>35</v>
      </c>
      <c r="D256" s="355">
        <v>35</v>
      </c>
      <c r="E256" s="354">
        <v>2.01033888569787E-2</v>
      </c>
      <c r="F256" s="350"/>
      <c r="G256" s="350"/>
    </row>
    <row r="257" spans="1:7" x14ac:dyDescent="0.25">
      <c r="A257" s="368" t="s">
        <v>438</v>
      </c>
      <c r="B257" s="367" t="s">
        <v>411</v>
      </c>
      <c r="C257" s="367" t="s">
        <v>411</v>
      </c>
      <c r="D257" s="367" t="s">
        <v>411</v>
      </c>
      <c r="E257" s="367" t="s">
        <v>411</v>
      </c>
      <c r="F257" s="364" t="str">
        <f>C257</f>
        <v/>
      </c>
      <c r="G257" s="364" t="str">
        <f>D257</f>
        <v/>
      </c>
    </row>
    <row r="258" spans="1:7" x14ac:dyDescent="0.25">
      <c r="A258" s="357" t="s">
        <v>408</v>
      </c>
      <c r="B258" s="360">
        <v>1705</v>
      </c>
      <c r="C258" s="360">
        <v>5</v>
      </c>
      <c r="D258" s="360">
        <v>5</v>
      </c>
      <c r="E258" s="359">
        <v>2.9325513196480899E-3</v>
      </c>
      <c r="F258" s="364"/>
      <c r="G258" s="366">
        <f>D258</f>
        <v>5</v>
      </c>
    </row>
    <row r="259" spans="1:7" x14ac:dyDescent="0.25">
      <c r="A259" s="357" t="s">
        <v>407</v>
      </c>
      <c r="B259" s="360">
        <v>1705</v>
      </c>
      <c r="C259" s="360">
        <v>10</v>
      </c>
      <c r="D259" s="360">
        <v>10</v>
      </c>
      <c r="E259" s="359">
        <v>5.8651026392961903E-3</v>
      </c>
      <c r="F259" s="365">
        <f>C259</f>
        <v>10</v>
      </c>
      <c r="G259" s="364"/>
    </row>
    <row r="260" spans="1:7" hidden="1" x14ac:dyDescent="0.25">
      <c r="A260" s="357" t="s">
        <v>406</v>
      </c>
      <c r="B260" s="363">
        <v>1705</v>
      </c>
      <c r="C260" s="363">
        <v>10</v>
      </c>
      <c r="D260" s="355">
        <v>10</v>
      </c>
      <c r="E260" s="354">
        <v>5.8651026392961903E-3</v>
      </c>
      <c r="F260" s="350"/>
      <c r="G260" s="350"/>
    </row>
    <row r="261" spans="1:7" hidden="1" x14ac:dyDescent="0.25">
      <c r="A261" s="357" t="s">
        <v>405</v>
      </c>
      <c r="B261" s="363">
        <v>1705</v>
      </c>
      <c r="C261" s="363">
        <v>10</v>
      </c>
      <c r="D261" s="355">
        <v>10</v>
      </c>
      <c r="E261" s="354">
        <v>5.8651026392961903E-3</v>
      </c>
      <c r="F261" s="350"/>
      <c r="G261" s="350"/>
    </row>
    <row r="262" spans="1:7" hidden="1" x14ac:dyDescent="0.25">
      <c r="A262" s="357" t="s">
        <v>410</v>
      </c>
      <c r="B262" s="363">
        <v>1705</v>
      </c>
      <c r="C262" s="363">
        <v>35</v>
      </c>
      <c r="D262" s="355">
        <v>35</v>
      </c>
      <c r="E262" s="354">
        <v>2.0527859237536701E-2</v>
      </c>
      <c r="F262" s="350"/>
      <c r="G262" s="350"/>
    </row>
    <row r="263" spans="1:7" x14ac:dyDescent="0.25">
      <c r="A263" s="368" t="s">
        <v>437</v>
      </c>
      <c r="B263" s="367" t="s">
        <v>411</v>
      </c>
      <c r="C263" s="367" t="s">
        <v>411</v>
      </c>
      <c r="D263" s="367" t="s">
        <v>411</v>
      </c>
      <c r="E263" s="367" t="s">
        <v>411</v>
      </c>
      <c r="F263" s="364" t="str">
        <f>C263</f>
        <v/>
      </c>
      <c r="G263" s="364" t="str">
        <f>D263</f>
        <v/>
      </c>
    </row>
    <row r="264" spans="1:7" x14ac:dyDescent="0.25">
      <c r="A264" s="357" t="s">
        <v>408</v>
      </c>
      <c r="B264" s="360">
        <v>3208</v>
      </c>
      <c r="C264" s="360">
        <v>5</v>
      </c>
      <c r="D264" s="360">
        <v>5</v>
      </c>
      <c r="E264" s="359">
        <v>1.5586034912718201E-3</v>
      </c>
      <c r="F264" s="364"/>
      <c r="G264" s="366">
        <f>D264</f>
        <v>5</v>
      </c>
    </row>
    <row r="265" spans="1:7" x14ac:dyDescent="0.25">
      <c r="A265" s="357" t="s">
        <v>407</v>
      </c>
      <c r="B265" s="360">
        <v>3208</v>
      </c>
      <c r="C265" s="360">
        <v>10</v>
      </c>
      <c r="D265" s="360">
        <v>10</v>
      </c>
      <c r="E265" s="359">
        <v>3.1172069825436402E-3</v>
      </c>
      <c r="F265" s="365">
        <f>C265</f>
        <v>10</v>
      </c>
      <c r="G265" s="364"/>
    </row>
    <row r="266" spans="1:7" hidden="1" x14ac:dyDescent="0.25">
      <c r="A266" s="357" t="s">
        <v>406</v>
      </c>
      <c r="B266" s="363">
        <v>3208</v>
      </c>
      <c r="C266" s="363">
        <v>10</v>
      </c>
      <c r="D266" s="355">
        <v>10</v>
      </c>
      <c r="E266" s="354">
        <v>3.1172069825436402E-3</v>
      </c>
      <c r="F266" s="350"/>
      <c r="G266" s="350"/>
    </row>
    <row r="267" spans="1:7" hidden="1" x14ac:dyDescent="0.25">
      <c r="A267" s="357" t="s">
        <v>405</v>
      </c>
      <c r="B267" s="363">
        <v>3208</v>
      </c>
      <c r="C267" s="363">
        <v>10</v>
      </c>
      <c r="D267" s="355">
        <v>10</v>
      </c>
      <c r="E267" s="354">
        <v>3.1172069825436402E-3</v>
      </c>
      <c r="F267" s="350"/>
      <c r="G267" s="350"/>
    </row>
    <row r="268" spans="1:7" hidden="1" x14ac:dyDescent="0.25">
      <c r="A268" s="357" t="s">
        <v>410</v>
      </c>
      <c r="B268" s="363">
        <v>3208</v>
      </c>
      <c r="C268" s="363">
        <v>35</v>
      </c>
      <c r="D268" s="355">
        <v>35</v>
      </c>
      <c r="E268" s="354">
        <v>1.09102244389027E-2</v>
      </c>
      <c r="F268" s="350"/>
      <c r="G268" s="350"/>
    </row>
    <row r="269" spans="1:7" x14ac:dyDescent="0.25">
      <c r="A269" s="368" t="s">
        <v>436</v>
      </c>
      <c r="B269" s="367" t="s">
        <v>411</v>
      </c>
      <c r="C269" s="367" t="s">
        <v>411</v>
      </c>
      <c r="D269" s="367" t="s">
        <v>411</v>
      </c>
      <c r="E269" s="367" t="s">
        <v>411</v>
      </c>
      <c r="F269" s="364" t="str">
        <f>C269</f>
        <v/>
      </c>
      <c r="G269" s="364" t="str">
        <f>D269</f>
        <v/>
      </c>
    </row>
    <row r="270" spans="1:7" x14ac:dyDescent="0.25">
      <c r="A270" s="357" t="s">
        <v>408</v>
      </c>
      <c r="B270" s="360">
        <v>5162</v>
      </c>
      <c r="C270" s="360">
        <v>9</v>
      </c>
      <c r="D270" s="360">
        <v>9</v>
      </c>
      <c r="E270" s="359">
        <v>1.7435102673382401E-3</v>
      </c>
      <c r="F270" s="364"/>
      <c r="G270" s="366">
        <f>D270</f>
        <v>9</v>
      </c>
    </row>
    <row r="271" spans="1:7" x14ac:dyDescent="0.25">
      <c r="A271" s="357" t="s">
        <v>407</v>
      </c>
      <c r="B271" s="360">
        <v>5162</v>
      </c>
      <c r="C271" s="360">
        <v>18</v>
      </c>
      <c r="D271" s="360">
        <v>18</v>
      </c>
      <c r="E271" s="359">
        <v>3.4870205346764801E-3</v>
      </c>
      <c r="F271" s="365">
        <f>C271</f>
        <v>18</v>
      </c>
      <c r="G271" s="364"/>
    </row>
    <row r="272" spans="1:7" hidden="1" x14ac:dyDescent="0.25">
      <c r="A272" s="357" t="s">
        <v>406</v>
      </c>
      <c r="B272" s="363">
        <v>5162</v>
      </c>
      <c r="C272" s="363">
        <v>18</v>
      </c>
      <c r="D272" s="355">
        <v>18</v>
      </c>
      <c r="E272" s="354">
        <v>3.4870205346764801E-3</v>
      </c>
      <c r="F272" s="350"/>
      <c r="G272" s="350"/>
    </row>
    <row r="273" spans="1:7" hidden="1" x14ac:dyDescent="0.25">
      <c r="A273" s="357" t="s">
        <v>405</v>
      </c>
      <c r="B273" s="363">
        <v>5162</v>
      </c>
      <c r="C273" s="363">
        <v>18</v>
      </c>
      <c r="D273" s="355">
        <v>18</v>
      </c>
      <c r="E273" s="354">
        <v>3.4870205346764801E-3</v>
      </c>
      <c r="F273" s="350"/>
      <c r="G273" s="350"/>
    </row>
    <row r="274" spans="1:7" hidden="1" x14ac:dyDescent="0.25">
      <c r="A274" s="357" t="s">
        <v>410</v>
      </c>
      <c r="B274" s="363">
        <v>5162</v>
      </c>
      <c r="C274" s="363">
        <v>63</v>
      </c>
      <c r="D274" s="355">
        <v>63</v>
      </c>
      <c r="E274" s="354">
        <v>1.2204571871367699E-2</v>
      </c>
      <c r="F274" s="350"/>
      <c r="G274" s="350"/>
    </row>
    <row r="275" spans="1:7" x14ac:dyDescent="0.25">
      <c r="A275" s="368" t="s">
        <v>435</v>
      </c>
      <c r="B275" s="367" t="s">
        <v>411</v>
      </c>
      <c r="C275" s="367" t="s">
        <v>411</v>
      </c>
      <c r="D275" s="367" t="s">
        <v>411</v>
      </c>
      <c r="E275" s="367" t="s">
        <v>411</v>
      </c>
      <c r="F275" s="364" t="str">
        <f>C275</f>
        <v/>
      </c>
      <c r="G275" s="364"/>
    </row>
    <row r="276" spans="1:7" x14ac:dyDescent="0.25">
      <c r="A276" s="357" t="s">
        <v>408</v>
      </c>
      <c r="B276" s="360">
        <v>4519</v>
      </c>
      <c r="C276" s="360">
        <v>4</v>
      </c>
      <c r="D276" s="360">
        <v>4</v>
      </c>
      <c r="E276" s="359">
        <v>8.8515158220845303E-4</v>
      </c>
      <c r="F276" s="364"/>
      <c r="G276" s="366">
        <f>D276</f>
        <v>4</v>
      </c>
    </row>
    <row r="277" spans="1:7" x14ac:dyDescent="0.25">
      <c r="A277" s="357" t="s">
        <v>407</v>
      </c>
      <c r="B277" s="360">
        <v>4519</v>
      </c>
      <c r="C277" s="360">
        <v>8</v>
      </c>
      <c r="D277" s="360">
        <v>8</v>
      </c>
      <c r="E277" s="359">
        <v>1.77030316441691E-3</v>
      </c>
      <c r="F277" s="365">
        <f>C277</f>
        <v>8</v>
      </c>
      <c r="G277" s="364"/>
    </row>
    <row r="278" spans="1:7" hidden="1" x14ac:dyDescent="0.25">
      <c r="A278" s="357" t="s">
        <v>406</v>
      </c>
      <c r="B278" s="363">
        <v>4519</v>
      </c>
      <c r="C278" s="363">
        <v>8</v>
      </c>
      <c r="D278" s="355">
        <v>8</v>
      </c>
      <c r="E278" s="354">
        <v>1.77030316441691E-3</v>
      </c>
      <c r="F278" s="350"/>
      <c r="G278" s="350"/>
    </row>
    <row r="279" spans="1:7" hidden="1" x14ac:dyDescent="0.25">
      <c r="A279" s="357" t="s">
        <v>405</v>
      </c>
      <c r="B279" s="363">
        <v>4519</v>
      </c>
      <c r="C279" s="363">
        <v>8</v>
      </c>
      <c r="D279" s="355">
        <v>8</v>
      </c>
      <c r="E279" s="354">
        <v>1.77030316441691E-3</v>
      </c>
      <c r="F279" s="350"/>
      <c r="G279" s="350"/>
    </row>
    <row r="280" spans="1:7" hidden="1" x14ac:dyDescent="0.25">
      <c r="A280" s="357" t="s">
        <v>410</v>
      </c>
      <c r="B280" s="363">
        <v>4519</v>
      </c>
      <c r="C280" s="363">
        <v>28</v>
      </c>
      <c r="D280" s="355">
        <v>28</v>
      </c>
      <c r="E280" s="354">
        <v>6.1960610754591703E-3</v>
      </c>
      <c r="F280" s="350"/>
      <c r="G280" s="350"/>
    </row>
    <row r="281" spans="1:7" x14ac:dyDescent="0.25">
      <c r="A281" s="368" t="s">
        <v>434</v>
      </c>
      <c r="B281" s="367" t="s">
        <v>411</v>
      </c>
      <c r="C281" s="367" t="s">
        <v>411</v>
      </c>
      <c r="D281" s="367" t="s">
        <v>411</v>
      </c>
      <c r="E281" s="367" t="s">
        <v>411</v>
      </c>
      <c r="F281" s="364" t="str">
        <f>C281</f>
        <v/>
      </c>
      <c r="G281" s="364" t="str">
        <f>D281</f>
        <v/>
      </c>
    </row>
    <row r="282" spans="1:7" x14ac:dyDescent="0.25">
      <c r="A282" s="357" t="s">
        <v>408</v>
      </c>
      <c r="B282" s="360">
        <v>3662</v>
      </c>
      <c r="C282" s="360">
        <v>9</v>
      </c>
      <c r="D282" s="360">
        <v>9</v>
      </c>
      <c r="E282" s="359">
        <v>2.4576734025122901E-3</v>
      </c>
      <c r="F282" s="364"/>
      <c r="G282" s="366">
        <f>D282</f>
        <v>9</v>
      </c>
    </row>
    <row r="283" spans="1:7" x14ac:dyDescent="0.25">
      <c r="A283" s="357" t="s">
        <v>407</v>
      </c>
      <c r="B283" s="360">
        <v>3662</v>
      </c>
      <c r="C283" s="360">
        <v>18</v>
      </c>
      <c r="D283" s="360">
        <v>18</v>
      </c>
      <c r="E283" s="359">
        <v>4.9153468050245801E-3</v>
      </c>
      <c r="F283" s="365">
        <f>C283</f>
        <v>18</v>
      </c>
      <c r="G283" s="364"/>
    </row>
    <row r="284" spans="1:7" hidden="1" x14ac:dyDescent="0.25">
      <c r="A284" s="357" t="s">
        <v>406</v>
      </c>
      <c r="B284" s="363">
        <v>3662</v>
      </c>
      <c r="C284" s="363">
        <v>18</v>
      </c>
      <c r="D284" s="355">
        <v>18</v>
      </c>
      <c r="E284" s="354">
        <v>4.9153468050245801E-3</v>
      </c>
      <c r="F284" s="350"/>
      <c r="G284" s="350"/>
    </row>
    <row r="285" spans="1:7" hidden="1" x14ac:dyDescent="0.25">
      <c r="A285" s="357" t="s">
        <v>405</v>
      </c>
      <c r="B285" s="363">
        <v>3662</v>
      </c>
      <c r="C285" s="363">
        <v>18</v>
      </c>
      <c r="D285" s="355">
        <v>18</v>
      </c>
      <c r="E285" s="354">
        <v>4.9153468050245801E-3</v>
      </c>
      <c r="F285" s="350"/>
      <c r="G285" s="350"/>
    </row>
    <row r="286" spans="1:7" hidden="1" x14ac:dyDescent="0.25">
      <c r="A286" s="357" t="s">
        <v>410</v>
      </c>
      <c r="B286" s="363">
        <v>3662</v>
      </c>
      <c r="C286" s="363">
        <v>63</v>
      </c>
      <c r="D286" s="355">
        <v>63</v>
      </c>
      <c r="E286" s="354">
        <v>1.7203713817586001E-2</v>
      </c>
      <c r="F286" s="350"/>
      <c r="G286" s="350"/>
    </row>
    <row r="287" spans="1:7" x14ac:dyDescent="0.25">
      <c r="A287" s="368" t="s">
        <v>433</v>
      </c>
      <c r="B287" s="367" t="s">
        <v>411</v>
      </c>
      <c r="C287" s="367" t="s">
        <v>411</v>
      </c>
      <c r="D287" s="367" t="s">
        <v>411</v>
      </c>
      <c r="E287" s="367" t="s">
        <v>411</v>
      </c>
      <c r="F287" s="364" t="str">
        <f>C287</f>
        <v/>
      </c>
      <c r="G287" s="364" t="str">
        <f>D287</f>
        <v/>
      </c>
    </row>
    <row r="288" spans="1:7" x14ac:dyDescent="0.25">
      <c r="A288" s="357" t="s">
        <v>408</v>
      </c>
      <c r="B288" s="360">
        <v>4704</v>
      </c>
      <c r="C288" s="360">
        <v>4</v>
      </c>
      <c r="D288" s="360">
        <v>4</v>
      </c>
      <c r="E288" s="359">
        <v>8.5034013605442195E-4</v>
      </c>
      <c r="F288" s="364"/>
      <c r="G288" s="366">
        <f>D288</f>
        <v>4</v>
      </c>
    </row>
    <row r="289" spans="1:7" x14ac:dyDescent="0.25">
      <c r="A289" s="357" t="s">
        <v>407</v>
      </c>
      <c r="B289" s="360">
        <v>4704</v>
      </c>
      <c r="C289" s="360">
        <v>8</v>
      </c>
      <c r="D289" s="360">
        <v>8</v>
      </c>
      <c r="E289" s="359">
        <v>1.70068027210884E-3</v>
      </c>
      <c r="F289" s="365">
        <f>C289</f>
        <v>8</v>
      </c>
      <c r="G289" s="364"/>
    </row>
    <row r="290" spans="1:7" hidden="1" x14ac:dyDescent="0.25">
      <c r="A290" s="357" t="s">
        <v>406</v>
      </c>
      <c r="B290" s="363">
        <v>4704</v>
      </c>
      <c r="C290" s="363">
        <v>8</v>
      </c>
      <c r="D290" s="355">
        <v>8</v>
      </c>
      <c r="E290" s="354">
        <v>1.70068027210884E-3</v>
      </c>
      <c r="F290" s="350"/>
      <c r="G290" s="350"/>
    </row>
    <row r="291" spans="1:7" hidden="1" x14ac:dyDescent="0.25">
      <c r="A291" s="357" t="s">
        <v>405</v>
      </c>
      <c r="B291" s="363">
        <v>4704</v>
      </c>
      <c r="C291" s="363">
        <v>8</v>
      </c>
      <c r="D291" s="355">
        <v>8</v>
      </c>
      <c r="E291" s="354">
        <v>1.70068027210884E-3</v>
      </c>
      <c r="F291" s="350"/>
      <c r="G291" s="350"/>
    </row>
    <row r="292" spans="1:7" hidden="1" x14ac:dyDescent="0.25">
      <c r="A292" s="357" t="s">
        <v>410</v>
      </c>
      <c r="B292" s="363">
        <v>4704</v>
      </c>
      <c r="C292" s="363">
        <v>28</v>
      </c>
      <c r="D292" s="355">
        <v>28</v>
      </c>
      <c r="E292" s="354">
        <v>5.9523809523809503E-3</v>
      </c>
      <c r="F292" s="350"/>
      <c r="G292" s="350"/>
    </row>
    <row r="293" spans="1:7" x14ac:dyDescent="0.25">
      <c r="A293" s="368" t="s">
        <v>432</v>
      </c>
      <c r="B293" s="367" t="s">
        <v>411</v>
      </c>
      <c r="C293" s="367" t="s">
        <v>411</v>
      </c>
      <c r="D293" s="367" t="s">
        <v>411</v>
      </c>
      <c r="E293" s="367" t="s">
        <v>411</v>
      </c>
      <c r="F293" s="364" t="str">
        <f>C293</f>
        <v/>
      </c>
      <c r="G293" s="364" t="str">
        <f>D293</f>
        <v/>
      </c>
    </row>
    <row r="294" spans="1:7" x14ac:dyDescent="0.25">
      <c r="A294" s="357" t="s">
        <v>408</v>
      </c>
      <c r="B294" s="360">
        <v>5017</v>
      </c>
      <c r="C294" s="360">
        <v>5</v>
      </c>
      <c r="D294" s="360">
        <v>5</v>
      </c>
      <c r="E294" s="359">
        <v>9.9661152082918089E-4</v>
      </c>
      <c r="F294" s="364"/>
      <c r="G294" s="366">
        <f>D294</f>
        <v>5</v>
      </c>
    </row>
    <row r="295" spans="1:7" x14ac:dyDescent="0.25">
      <c r="A295" s="357" t="s">
        <v>407</v>
      </c>
      <c r="B295" s="360">
        <v>5017</v>
      </c>
      <c r="C295" s="360">
        <v>10</v>
      </c>
      <c r="D295" s="360">
        <v>10</v>
      </c>
      <c r="E295" s="359">
        <v>1.9932230416583601E-3</v>
      </c>
      <c r="F295" s="365">
        <f>C295</f>
        <v>10</v>
      </c>
      <c r="G295" s="364"/>
    </row>
    <row r="296" spans="1:7" hidden="1" x14ac:dyDescent="0.25">
      <c r="A296" s="357" t="s">
        <v>406</v>
      </c>
      <c r="B296" s="363">
        <v>5017</v>
      </c>
      <c r="C296" s="363">
        <v>10</v>
      </c>
      <c r="D296" s="355">
        <v>10</v>
      </c>
      <c r="E296" s="354">
        <v>1.9932230416583601E-3</v>
      </c>
      <c r="F296" s="350"/>
      <c r="G296" s="350"/>
    </row>
    <row r="297" spans="1:7" hidden="1" x14ac:dyDescent="0.25">
      <c r="A297" s="357" t="s">
        <v>405</v>
      </c>
      <c r="B297" s="363">
        <v>5017</v>
      </c>
      <c r="C297" s="363">
        <v>10</v>
      </c>
      <c r="D297" s="355">
        <v>10</v>
      </c>
      <c r="E297" s="354">
        <v>1.9932230416583601E-3</v>
      </c>
      <c r="F297" s="350"/>
      <c r="G297" s="350"/>
    </row>
    <row r="298" spans="1:7" hidden="1" x14ac:dyDescent="0.25">
      <c r="A298" s="357" t="s">
        <v>410</v>
      </c>
      <c r="B298" s="363">
        <v>5017</v>
      </c>
      <c r="C298" s="363">
        <v>35</v>
      </c>
      <c r="D298" s="355">
        <v>35</v>
      </c>
      <c r="E298" s="354">
        <v>6.9762806458042699E-3</v>
      </c>
      <c r="F298" s="350"/>
      <c r="G298" s="350"/>
    </row>
    <row r="299" spans="1:7" x14ac:dyDescent="0.25">
      <c r="A299" s="368" t="s">
        <v>431</v>
      </c>
      <c r="B299" s="367" t="s">
        <v>411</v>
      </c>
      <c r="C299" s="367" t="s">
        <v>411</v>
      </c>
      <c r="D299" s="367" t="s">
        <v>411</v>
      </c>
      <c r="E299" s="367" t="s">
        <v>411</v>
      </c>
      <c r="F299" s="364" t="str">
        <f>C299</f>
        <v/>
      </c>
      <c r="G299" s="364" t="str">
        <f>D299</f>
        <v/>
      </c>
    </row>
    <row r="300" spans="1:7" x14ac:dyDescent="0.25">
      <c r="A300" s="357" t="s">
        <v>408</v>
      </c>
      <c r="B300" s="360">
        <v>4480</v>
      </c>
      <c r="C300" s="360">
        <v>4</v>
      </c>
      <c r="D300" s="360">
        <v>4</v>
      </c>
      <c r="E300" s="359">
        <v>8.9285714285714305E-4</v>
      </c>
      <c r="F300" s="364"/>
      <c r="G300" s="366">
        <f>D300</f>
        <v>4</v>
      </c>
    </row>
    <row r="301" spans="1:7" x14ac:dyDescent="0.25">
      <c r="A301" s="357" t="s">
        <v>407</v>
      </c>
      <c r="B301" s="360">
        <v>4480</v>
      </c>
      <c r="C301" s="360">
        <v>8</v>
      </c>
      <c r="D301" s="360">
        <v>8</v>
      </c>
      <c r="E301" s="359">
        <v>1.78571428571429E-3</v>
      </c>
      <c r="F301" s="365">
        <f>C301</f>
        <v>8</v>
      </c>
      <c r="G301" s="364"/>
    </row>
    <row r="302" spans="1:7" hidden="1" x14ac:dyDescent="0.25">
      <c r="A302" s="357" t="s">
        <v>406</v>
      </c>
      <c r="B302" s="363">
        <v>4480</v>
      </c>
      <c r="C302" s="363">
        <v>8</v>
      </c>
      <c r="D302" s="355">
        <v>8</v>
      </c>
      <c r="E302" s="354">
        <v>1.78571428571429E-3</v>
      </c>
      <c r="F302" s="350"/>
      <c r="G302" s="350"/>
    </row>
    <row r="303" spans="1:7" hidden="1" x14ac:dyDescent="0.25">
      <c r="A303" s="357" t="s">
        <v>405</v>
      </c>
      <c r="B303" s="363">
        <v>4480</v>
      </c>
      <c r="C303" s="363">
        <v>8</v>
      </c>
      <c r="D303" s="355">
        <v>8</v>
      </c>
      <c r="E303" s="354">
        <v>1.78571428571429E-3</v>
      </c>
      <c r="F303" s="350"/>
      <c r="G303" s="350"/>
    </row>
    <row r="304" spans="1:7" hidden="1" x14ac:dyDescent="0.25">
      <c r="A304" s="357" t="s">
        <v>410</v>
      </c>
      <c r="B304" s="363">
        <v>4480</v>
      </c>
      <c r="C304" s="363">
        <v>28</v>
      </c>
      <c r="D304" s="355">
        <v>28</v>
      </c>
      <c r="E304" s="354">
        <v>6.2500000000000003E-3</v>
      </c>
      <c r="F304" s="350"/>
      <c r="G304" s="350"/>
    </row>
    <row r="305" spans="1:7" x14ac:dyDescent="0.25">
      <c r="A305" s="368" t="s">
        <v>430</v>
      </c>
      <c r="B305" s="367" t="s">
        <v>411</v>
      </c>
      <c r="C305" s="367" t="s">
        <v>411</v>
      </c>
      <c r="D305" s="367" t="s">
        <v>411</v>
      </c>
      <c r="E305" s="367" t="s">
        <v>411</v>
      </c>
      <c r="F305" s="364" t="str">
        <f>C305</f>
        <v/>
      </c>
      <c r="G305" s="364" t="str">
        <f>D305</f>
        <v/>
      </c>
    </row>
    <row r="306" spans="1:7" x14ac:dyDescent="0.25">
      <c r="A306" s="357" t="s">
        <v>408</v>
      </c>
      <c r="B306" s="360">
        <v>1388</v>
      </c>
      <c r="C306" s="360">
        <v>5</v>
      </c>
      <c r="D306" s="360">
        <v>5</v>
      </c>
      <c r="E306" s="359">
        <v>3.60230547550432E-3</v>
      </c>
      <c r="F306" s="364"/>
      <c r="G306" s="366">
        <f>D306</f>
        <v>5</v>
      </c>
    </row>
    <row r="307" spans="1:7" x14ac:dyDescent="0.25">
      <c r="A307" s="357" t="s">
        <v>407</v>
      </c>
      <c r="B307" s="360">
        <v>1388</v>
      </c>
      <c r="C307" s="360">
        <v>10</v>
      </c>
      <c r="D307" s="360">
        <v>10</v>
      </c>
      <c r="E307" s="359">
        <v>7.2046109510086496E-3</v>
      </c>
      <c r="F307" s="365">
        <f>C307</f>
        <v>10</v>
      </c>
      <c r="G307" s="364"/>
    </row>
    <row r="308" spans="1:7" hidden="1" x14ac:dyDescent="0.25">
      <c r="A308" s="357" t="s">
        <v>406</v>
      </c>
      <c r="B308" s="363">
        <v>1388</v>
      </c>
      <c r="C308" s="363">
        <v>10</v>
      </c>
      <c r="D308" s="355">
        <v>10</v>
      </c>
      <c r="E308" s="354">
        <v>7.2046109510086496E-3</v>
      </c>
      <c r="F308" s="350"/>
      <c r="G308" s="350"/>
    </row>
    <row r="309" spans="1:7" hidden="1" x14ac:dyDescent="0.25">
      <c r="A309" s="357" t="s">
        <v>405</v>
      </c>
      <c r="B309" s="363">
        <v>1388</v>
      </c>
      <c r="C309" s="363">
        <v>10</v>
      </c>
      <c r="D309" s="355">
        <v>10</v>
      </c>
      <c r="E309" s="354">
        <v>7.2046109510086496E-3</v>
      </c>
      <c r="F309" s="350"/>
      <c r="G309" s="350"/>
    </row>
    <row r="310" spans="1:7" hidden="1" x14ac:dyDescent="0.25">
      <c r="A310" s="357" t="s">
        <v>410</v>
      </c>
      <c r="B310" s="363">
        <v>1388</v>
      </c>
      <c r="C310" s="363">
        <v>35</v>
      </c>
      <c r="D310" s="355">
        <v>35</v>
      </c>
      <c r="E310" s="354">
        <v>2.5216138328530299E-2</v>
      </c>
      <c r="F310" s="350"/>
      <c r="G310" s="350"/>
    </row>
    <row r="311" spans="1:7" x14ac:dyDescent="0.25">
      <c r="A311" s="368" t="s">
        <v>429</v>
      </c>
      <c r="B311" s="367" t="s">
        <v>411</v>
      </c>
      <c r="C311" s="367" t="s">
        <v>411</v>
      </c>
      <c r="D311" s="367" t="s">
        <v>411</v>
      </c>
      <c r="E311" s="367" t="s">
        <v>411</v>
      </c>
      <c r="F311" s="364" t="str">
        <f>C311</f>
        <v/>
      </c>
      <c r="G311" s="364" t="str">
        <f>D311</f>
        <v/>
      </c>
    </row>
    <row r="312" spans="1:7" x14ac:dyDescent="0.25">
      <c r="A312" s="357" t="s">
        <v>408</v>
      </c>
      <c r="B312" s="360">
        <v>4440</v>
      </c>
      <c r="C312" s="360">
        <v>4</v>
      </c>
      <c r="D312" s="360">
        <v>4</v>
      </c>
      <c r="E312" s="359">
        <v>9.0090090090090102E-4</v>
      </c>
      <c r="F312" s="364"/>
      <c r="G312" s="366">
        <f>D312</f>
        <v>4</v>
      </c>
    </row>
    <row r="313" spans="1:7" x14ac:dyDescent="0.25">
      <c r="A313" s="357" t="s">
        <v>407</v>
      </c>
      <c r="B313" s="360">
        <v>4440</v>
      </c>
      <c r="C313" s="360">
        <v>8</v>
      </c>
      <c r="D313" s="360">
        <v>8</v>
      </c>
      <c r="E313" s="359">
        <v>1.8018018018018001E-3</v>
      </c>
      <c r="F313" s="365">
        <f>C313</f>
        <v>8</v>
      </c>
      <c r="G313" s="364"/>
    </row>
    <row r="314" spans="1:7" hidden="1" x14ac:dyDescent="0.25">
      <c r="A314" s="357" t="s">
        <v>406</v>
      </c>
      <c r="B314" s="363">
        <v>4440</v>
      </c>
      <c r="C314" s="363">
        <v>8</v>
      </c>
      <c r="D314" s="355">
        <v>8</v>
      </c>
      <c r="E314" s="354">
        <v>1.8018018018018001E-3</v>
      </c>
      <c r="F314" s="350"/>
      <c r="G314" s="350"/>
    </row>
    <row r="315" spans="1:7" hidden="1" x14ac:dyDescent="0.25">
      <c r="A315" s="357" t="s">
        <v>405</v>
      </c>
      <c r="B315" s="363">
        <v>4440</v>
      </c>
      <c r="C315" s="363">
        <v>8</v>
      </c>
      <c r="D315" s="355">
        <v>8</v>
      </c>
      <c r="E315" s="354">
        <v>1.8018018018018001E-3</v>
      </c>
      <c r="F315" s="350"/>
      <c r="G315" s="350"/>
    </row>
    <row r="316" spans="1:7" hidden="1" x14ac:dyDescent="0.25">
      <c r="A316" s="357" t="s">
        <v>410</v>
      </c>
      <c r="B316" s="363">
        <v>4440</v>
      </c>
      <c r="C316" s="363">
        <v>28</v>
      </c>
      <c r="D316" s="355">
        <v>28</v>
      </c>
      <c r="E316" s="354">
        <v>6.3063063063063104E-3</v>
      </c>
      <c r="F316" s="350"/>
      <c r="G316" s="350"/>
    </row>
    <row r="317" spans="1:7" x14ac:dyDescent="0.25">
      <c r="A317" s="368" t="s">
        <v>428</v>
      </c>
      <c r="B317" s="367" t="s">
        <v>411</v>
      </c>
      <c r="C317" s="367" t="s">
        <v>411</v>
      </c>
      <c r="D317" s="367" t="s">
        <v>411</v>
      </c>
      <c r="E317" s="367" t="s">
        <v>411</v>
      </c>
      <c r="F317" s="364" t="str">
        <f>C317</f>
        <v/>
      </c>
      <c r="G317" s="364" t="str">
        <f>D317</f>
        <v/>
      </c>
    </row>
    <row r="318" spans="1:7" x14ac:dyDescent="0.25">
      <c r="A318" s="357" t="s">
        <v>408</v>
      </c>
      <c r="B318" s="360">
        <v>4077</v>
      </c>
      <c r="C318" s="360">
        <v>4</v>
      </c>
      <c r="D318" s="360">
        <v>4</v>
      </c>
      <c r="E318" s="359">
        <v>9.8111356389502099E-4</v>
      </c>
      <c r="F318" s="364"/>
      <c r="G318" s="366">
        <f>D318</f>
        <v>4</v>
      </c>
    </row>
    <row r="319" spans="1:7" x14ac:dyDescent="0.25">
      <c r="A319" s="357" t="s">
        <v>407</v>
      </c>
      <c r="B319" s="360">
        <v>4077</v>
      </c>
      <c r="C319" s="360">
        <v>8</v>
      </c>
      <c r="D319" s="360">
        <v>8</v>
      </c>
      <c r="E319" s="359">
        <v>1.9622271277900398E-3</v>
      </c>
      <c r="F319" s="365">
        <f>C319</f>
        <v>8</v>
      </c>
      <c r="G319" s="364"/>
    </row>
    <row r="320" spans="1:7" hidden="1" x14ac:dyDescent="0.25">
      <c r="A320" s="357" t="s">
        <v>406</v>
      </c>
      <c r="B320" s="363">
        <v>4077</v>
      </c>
      <c r="C320" s="363">
        <v>8</v>
      </c>
      <c r="D320" s="355">
        <v>8</v>
      </c>
      <c r="E320" s="354">
        <v>1.9622271277900398E-3</v>
      </c>
      <c r="F320" s="350"/>
      <c r="G320" s="350"/>
    </row>
    <row r="321" spans="1:7" hidden="1" x14ac:dyDescent="0.25">
      <c r="A321" s="357" t="s">
        <v>405</v>
      </c>
      <c r="B321" s="363">
        <v>4077</v>
      </c>
      <c r="C321" s="363">
        <v>8</v>
      </c>
      <c r="D321" s="355">
        <v>8</v>
      </c>
      <c r="E321" s="354">
        <v>1.9622271277900398E-3</v>
      </c>
      <c r="F321" s="350"/>
      <c r="G321" s="350"/>
    </row>
    <row r="322" spans="1:7" hidden="1" x14ac:dyDescent="0.25">
      <c r="A322" s="357" t="s">
        <v>410</v>
      </c>
      <c r="B322" s="363">
        <v>4077</v>
      </c>
      <c r="C322" s="363">
        <v>28</v>
      </c>
      <c r="D322" s="355">
        <v>28</v>
      </c>
      <c r="E322" s="354">
        <v>6.86779494726515E-3</v>
      </c>
      <c r="F322" s="350"/>
      <c r="G322" s="350"/>
    </row>
    <row r="323" spans="1:7" x14ac:dyDescent="0.25">
      <c r="A323" s="368" t="s">
        <v>427</v>
      </c>
      <c r="B323" s="367" t="s">
        <v>411</v>
      </c>
      <c r="C323" s="367" t="s">
        <v>411</v>
      </c>
      <c r="D323" s="367" t="s">
        <v>411</v>
      </c>
      <c r="E323" s="367" t="s">
        <v>411</v>
      </c>
      <c r="F323" s="364" t="str">
        <f>C323</f>
        <v/>
      </c>
      <c r="G323" s="364" t="str">
        <f>D323</f>
        <v/>
      </c>
    </row>
    <row r="324" spans="1:7" x14ac:dyDescent="0.25">
      <c r="A324" s="357" t="s">
        <v>408</v>
      </c>
      <c r="B324" s="360">
        <v>4400</v>
      </c>
      <c r="C324" s="360">
        <v>4</v>
      </c>
      <c r="D324" s="360">
        <v>4</v>
      </c>
      <c r="E324" s="359">
        <v>9.0909090909090898E-4</v>
      </c>
      <c r="F324" s="364"/>
      <c r="G324" s="366">
        <f>D324</f>
        <v>4</v>
      </c>
    </row>
    <row r="325" spans="1:7" x14ac:dyDescent="0.25">
      <c r="A325" s="357" t="s">
        <v>407</v>
      </c>
      <c r="B325" s="360">
        <v>4400</v>
      </c>
      <c r="C325" s="360">
        <v>8</v>
      </c>
      <c r="D325" s="360">
        <v>8</v>
      </c>
      <c r="E325" s="359">
        <v>1.8181818181818199E-3</v>
      </c>
      <c r="F325" s="365">
        <f>C325</f>
        <v>8</v>
      </c>
      <c r="G325" s="364"/>
    </row>
    <row r="326" spans="1:7" hidden="1" x14ac:dyDescent="0.25">
      <c r="A326" s="357" t="s">
        <v>406</v>
      </c>
      <c r="B326" s="363">
        <v>4400</v>
      </c>
      <c r="C326" s="363">
        <v>8</v>
      </c>
      <c r="D326" s="355">
        <v>8</v>
      </c>
      <c r="E326" s="354">
        <v>1.8181818181818199E-3</v>
      </c>
      <c r="F326" s="350"/>
      <c r="G326" s="350"/>
    </row>
    <row r="327" spans="1:7" hidden="1" x14ac:dyDescent="0.25">
      <c r="A327" s="357" t="s">
        <v>405</v>
      </c>
      <c r="B327" s="363">
        <v>4400</v>
      </c>
      <c r="C327" s="363">
        <v>8</v>
      </c>
      <c r="D327" s="355">
        <v>8</v>
      </c>
      <c r="E327" s="354">
        <v>1.8181818181818199E-3</v>
      </c>
      <c r="F327" s="350"/>
      <c r="G327" s="350"/>
    </row>
    <row r="328" spans="1:7" hidden="1" x14ac:dyDescent="0.25">
      <c r="A328" s="357" t="s">
        <v>410</v>
      </c>
      <c r="B328" s="363">
        <v>4400</v>
      </c>
      <c r="C328" s="363">
        <v>28</v>
      </c>
      <c r="D328" s="355">
        <v>28</v>
      </c>
      <c r="E328" s="354">
        <v>6.3636363636363604E-3</v>
      </c>
      <c r="F328" s="350"/>
      <c r="G328" s="350"/>
    </row>
    <row r="329" spans="1:7" x14ac:dyDescent="0.25">
      <c r="A329" s="368" t="s">
        <v>426</v>
      </c>
      <c r="B329" s="367" t="s">
        <v>411</v>
      </c>
      <c r="C329" s="367" t="s">
        <v>411</v>
      </c>
      <c r="D329" s="367" t="s">
        <v>411</v>
      </c>
      <c r="E329" s="367" t="s">
        <v>411</v>
      </c>
      <c r="F329" s="364" t="str">
        <f>C329</f>
        <v/>
      </c>
      <c r="G329" s="364" t="str">
        <f>D329</f>
        <v/>
      </c>
    </row>
    <row r="330" spans="1:7" x14ac:dyDescent="0.25">
      <c r="A330" s="357" t="s">
        <v>408</v>
      </c>
      <c r="B330" s="360">
        <v>2466</v>
      </c>
      <c r="C330" s="360">
        <v>5</v>
      </c>
      <c r="D330" s="360">
        <v>5</v>
      </c>
      <c r="E330" s="359">
        <v>2.02757502027575E-3</v>
      </c>
      <c r="F330" s="364"/>
      <c r="G330" s="366">
        <f>D330</f>
        <v>5</v>
      </c>
    </row>
    <row r="331" spans="1:7" x14ac:dyDescent="0.25">
      <c r="A331" s="357" t="s">
        <v>407</v>
      </c>
      <c r="B331" s="360">
        <v>2466</v>
      </c>
      <c r="C331" s="360">
        <v>10</v>
      </c>
      <c r="D331" s="360">
        <v>10</v>
      </c>
      <c r="E331" s="359">
        <v>4.0551500405515001E-3</v>
      </c>
      <c r="F331" s="365">
        <f>C331</f>
        <v>10</v>
      </c>
      <c r="G331" s="364"/>
    </row>
    <row r="332" spans="1:7" hidden="1" x14ac:dyDescent="0.25">
      <c r="A332" s="357" t="s">
        <v>406</v>
      </c>
      <c r="B332" s="363">
        <v>2466</v>
      </c>
      <c r="C332" s="363">
        <v>10</v>
      </c>
      <c r="D332" s="355">
        <v>10</v>
      </c>
      <c r="E332" s="354">
        <v>4.0551500405515001E-3</v>
      </c>
      <c r="F332" s="350"/>
      <c r="G332" s="350"/>
    </row>
    <row r="333" spans="1:7" hidden="1" x14ac:dyDescent="0.25">
      <c r="A333" s="357" t="s">
        <v>405</v>
      </c>
      <c r="B333" s="363">
        <v>2466</v>
      </c>
      <c r="C333" s="363">
        <v>10</v>
      </c>
      <c r="D333" s="355">
        <v>10</v>
      </c>
      <c r="E333" s="354">
        <v>4.0551500405515001E-3</v>
      </c>
      <c r="F333" s="350"/>
      <c r="G333" s="350"/>
    </row>
    <row r="334" spans="1:7" hidden="1" x14ac:dyDescent="0.25">
      <c r="A334" s="357" t="s">
        <v>410</v>
      </c>
      <c r="B334" s="363">
        <v>2466</v>
      </c>
      <c r="C334" s="363">
        <v>35</v>
      </c>
      <c r="D334" s="355">
        <v>35</v>
      </c>
      <c r="E334" s="354">
        <v>1.4193025141930301E-2</v>
      </c>
      <c r="F334" s="350"/>
      <c r="G334" s="350"/>
    </row>
    <row r="335" spans="1:7" x14ac:dyDescent="0.25">
      <c r="A335" s="368" t="s">
        <v>425</v>
      </c>
      <c r="B335" s="367" t="s">
        <v>411</v>
      </c>
      <c r="C335" s="367" t="s">
        <v>411</v>
      </c>
      <c r="D335" s="367" t="s">
        <v>411</v>
      </c>
      <c r="E335" s="367" t="s">
        <v>411</v>
      </c>
      <c r="F335" s="364" t="str">
        <f>C335</f>
        <v/>
      </c>
      <c r="G335" s="364" t="str">
        <f>D335</f>
        <v/>
      </c>
    </row>
    <row r="336" spans="1:7" x14ac:dyDescent="0.25">
      <c r="A336" s="357" t="s">
        <v>408</v>
      </c>
      <c r="B336" s="360">
        <v>5138</v>
      </c>
      <c r="C336" s="360">
        <v>5</v>
      </c>
      <c r="D336" s="360">
        <v>5</v>
      </c>
      <c r="E336" s="359">
        <v>9.7314130011677698E-4</v>
      </c>
      <c r="F336" s="364"/>
      <c r="G336" s="366">
        <f>D336</f>
        <v>5</v>
      </c>
    </row>
    <row r="337" spans="1:7" x14ac:dyDescent="0.25">
      <c r="A337" s="357" t="s">
        <v>407</v>
      </c>
      <c r="B337" s="360">
        <v>5138</v>
      </c>
      <c r="C337" s="360">
        <v>10</v>
      </c>
      <c r="D337" s="360">
        <v>10</v>
      </c>
      <c r="E337" s="359">
        <v>1.9462826002335501E-3</v>
      </c>
      <c r="F337" s="365">
        <f>C337</f>
        <v>10</v>
      </c>
      <c r="G337" s="364"/>
    </row>
    <row r="338" spans="1:7" hidden="1" x14ac:dyDescent="0.25">
      <c r="A338" s="357" t="s">
        <v>406</v>
      </c>
      <c r="B338" s="363">
        <v>5138</v>
      </c>
      <c r="C338" s="363">
        <v>10</v>
      </c>
      <c r="D338" s="355">
        <v>10</v>
      </c>
      <c r="E338" s="354">
        <v>1.9462826002335501E-3</v>
      </c>
      <c r="F338" s="350"/>
      <c r="G338" s="350"/>
    </row>
    <row r="339" spans="1:7" hidden="1" x14ac:dyDescent="0.25">
      <c r="A339" s="357" t="s">
        <v>405</v>
      </c>
      <c r="B339" s="363">
        <v>5138</v>
      </c>
      <c r="C339" s="363">
        <v>10</v>
      </c>
      <c r="D339" s="355">
        <v>10</v>
      </c>
      <c r="E339" s="354">
        <v>1.9462826002335501E-3</v>
      </c>
      <c r="F339" s="350"/>
      <c r="G339" s="350"/>
    </row>
    <row r="340" spans="1:7" hidden="1" x14ac:dyDescent="0.25">
      <c r="A340" s="357" t="s">
        <v>410</v>
      </c>
      <c r="B340" s="363">
        <v>5138</v>
      </c>
      <c r="C340" s="363">
        <v>35</v>
      </c>
      <c r="D340" s="355">
        <v>35</v>
      </c>
      <c r="E340" s="354">
        <v>6.8119891008174404E-3</v>
      </c>
      <c r="F340" s="350"/>
      <c r="G340" s="350"/>
    </row>
    <row r="341" spans="1:7" x14ac:dyDescent="0.25">
      <c r="A341" s="368" t="s">
        <v>424</v>
      </c>
      <c r="B341" s="367" t="s">
        <v>411</v>
      </c>
      <c r="C341" s="367" t="s">
        <v>411</v>
      </c>
      <c r="D341" s="367" t="s">
        <v>411</v>
      </c>
      <c r="E341" s="367" t="s">
        <v>411</v>
      </c>
      <c r="F341" s="364" t="str">
        <f>C341</f>
        <v/>
      </c>
      <c r="G341" s="364" t="str">
        <f>D341</f>
        <v/>
      </c>
    </row>
    <row r="342" spans="1:7" x14ac:dyDescent="0.25">
      <c r="A342" s="357" t="s">
        <v>408</v>
      </c>
      <c r="B342" s="360">
        <v>5646</v>
      </c>
      <c r="C342" s="360">
        <v>5</v>
      </c>
      <c r="D342" s="360">
        <v>5</v>
      </c>
      <c r="E342" s="359">
        <v>8.8558271342543396E-4</v>
      </c>
      <c r="F342" s="364"/>
      <c r="G342" s="366">
        <f>D342</f>
        <v>5</v>
      </c>
    </row>
    <row r="343" spans="1:7" x14ac:dyDescent="0.25">
      <c r="A343" s="357" t="s">
        <v>407</v>
      </c>
      <c r="B343" s="360">
        <v>5646</v>
      </c>
      <c r="C343" s="360">
        <v>10</v>
      </c>
      <c r="D343" s="360">
        <v>10</v>
      </c>
      <c r="E343" s="359">
        <v>1.7711654268508701E-3</v>
      </c>
      <c r="F343" s="365">
        <f>C343</f>
        <v>10</v>
      </c>
      <c r="G343" s="364"/>
    </row>
    <row r="344" spans="1:7" hidden="1" x14ac:dyDescent="0.25">
      <c r="A344" s="357" t="s">
        <v>406</v>
      </c>
      <c r="B344" s="363">
        <v>5646</v>
      </c>
      <c r="C344" s="363">
        <v>10</v>
      </c>
      <c r="D344" s="355">
        <v>10</v>
      </c>
      <c r="E344" s="354">
        <v>1.7711654268508701E-3</v>
      </c>
      <c r="F344" s="350"/>
      <c r="G344" s="350"/>
    </row>
    <row r="345" spans="1:7" hidden="1" x14ac:dyDescent="0.25">
      <c r="A345" s="357" t="s">
        <v>405</v>
      </c>
      <c r="B345" s="363">
        <v>5646</v>
      </c>
      <c r="C345" s="363">
        <v>10</v>
      </c>
      <c r="D345" s="355">
        <v>10</v>
      </c>
      <c r="E345" s="354">
        <v>1.7711654268508701E-3</v>
      </c>
      <c r="F345" s="350"/>
      <c r="G345" s="350"/>
    </row>
    <row r="346" spans="1:7" hidden="1" x14ac:dyDescent="0.25">
      <c r="A346" s="357" t="s">
        <v>410</v>
      </c>
      <c r="B346" s="363">
        <v>5646</v>
      </c>
      <c r="C346" s="363">
        <v>35</v>
      </c>
      <c r="D346" s="355">
        <v>35</v>
      </c>
      <c r="E346" s="354">
        <v>6.1990789939780399E-3</v>
      </c>
      <c r="F346" s="350"/>
      <c r="G346" s="350"/>
    </row>
    <row r="347" spans="1:7" x14ac:dyDescent="0.25">
      <c r="A347" s="368" t="s">
        <v>423</v>
      </c>
      <c r="B347" s="367" t="s">
        <v>411</v>
      </c>
      <c r="C347" s="367" t="s">
        <v>411</v>
      </c>
      <c r="D347" s="367" t="s">
        <v>411</v>
      </c>
      <c r="E347" s="367" t="s">
        <v>411</v>
      </c>
      <c r="F347" s="364" t="str">
        <f>C347</f>
        <v/>
      </c>
      <c r="G347" s="364" t="str">
        <f>D347</f>
        <v/>
      </c>
    </row>
    <row r="348" spans="1:7" x14ac:dyDescent="0.25">
      <c r="A348" s="357" t="s">
        <v>408</v>
      </c>
      <c r="B348" s="360">
        <v>3219</v>
      </c>
      <c r="C348" s="360">
        <v>5</v>
      </c>
      <c r="D348" s="360">
        <v>5</v>
      </c>
      <c r="E348" s="359">
        <v>1.5532774153463799E-3</v>
      </c>
      <c r="F348" s="364"/>
      <c r="G348" s="366">
        <f>D348</f>
        <v>5</v>
      </c>
    </row>
    <row r="349" spans="1:7" x14ac:dyDescent="0.25">
      <c r="A349" s="357" t="s">
        <v>407</v>
      </c>
      <c r="B349" s="360">
        <v>3219</v>
      </c>
      <c r="C349" s="360">
        <v>10</v>
      </c>
      <c r="D349" s="360">
        <v>10</v>
      </c>
      <c r="E349" s="359">
        <v>3.1065548306927599E-3</v>
      </c>
      <c r="F349" s="365">
        <f>C349</f>
        <v>10</v>
      </c>
      <c r="G349" s="364"/>
    </row>
    <row r="350" spans="1:7" hidden="1" x14ac:dyDescent="0.25">
      <c r="A350" s="357" t="s">
        <v>406</v>
      </c>
      <c r="B350" s="363">
        <v>3219</v>
      </c>
      <c r="C350" s="363">
        <v>10</v>
      </c>
      <c r="D350" s="355">
        <v>10</v>
      </c>
      <c r="E350" s="354">
        <v>3.1065548306927599E-3</v>
      </c>
      <c r="F350" s="350"/>
      <c r="G350" s="350"/>
    </row>
    <row r="351" spans="1:7" hidden="1" x14ac:dyDescent="0.25">
      <c r="A351" s="357" t="s">
        <v>405</v>
      </c>
      <c r="B351" s="363">
        <v>3219</v>
      </c>
      <c r="C351" s="363">
        <v>10</v>
      </c>
      <c r="D351" s="355">
        <v>10</v>
      </c>
      <c r="E351" s="354">
        <v>3.1065548306927599E-3</v>
      </c>
      <c r="F351" s="350"/>
      <c r="G351" s="350"/>
    </row>
    <row r="352" spans="1:7" hidden="1" x14ac:dyDescent="0.25">
      <c r="A352" s="357" t="s">
        <v>410</v>
      </c>
      <c r="B352" s="363">
        <v>3219</v>
      </c>
      <c r="C352" s="363">
        <v>35</v>
      </c>
      <c r="D352" s="355">
        <v>35</v>
      </c>
      <c r="E352" s="354">
        <v>1.08729419074247E-2</v>
      </c>
      <c r="F352" s="350"/>
      <c r="G352" s="350"/>
    </row>
    <row r="353" spans="1:7" x14ac:dyDescent="0.25">
      <c r="A353" s="368" t="s">
        <v>422</v>
      </c>
      <c r="B353" s="367" t="s">
        <v>411</v>
      </c>
      <c r="C353" s="367" t="s">
        <v>411</v>
      </c>
      <c r="D353" s="367" t="s">
        <v>411</v>
      </c>
      <c r="E353" s="367" t="s">
        <v>411</v>
      </c>
      <c r="F353" s="364" t="str">
        <f>C353</f>
        <v/>
      </c>
      <c r="G353" s="364" t="str">
        <f>D353</f>
        <v/>
      </c>
    </row>
    <row r="354" spans="1:7" x14ac:dyDescent="0.25">
      <c r="A354" s="357" t="s">
        <v>408</v>
      </c>
      <c r="B354" s="360">
        <v>2694</v>
      </c>
      <c r="C354" s="360">
        <v>9</v>
      </c>
      <c r="D354" s="360">
        <v>9</v>
      </c>
      <c r="E354" s="359">
        <v>3.3407572383073502E-3</v>
      </c>
      <c r="F354" s="364"/>
      <c r="G354" s="366">
        <f>D354</f>
        <v>9</v>
      </c>
    </row>
    <row r="355" spans="1:7" x14ac:dyDescent="0.25">
      <c r="A355" s="357" t="s">
        <v>407</v>
      </c>
      <c r="B355" s="360">
        <v>2694</v>
      </c>
      <c r="C355" s="360">
        <v>18</v>
      </c>
      <c r="D355" s="360">
        <v>18</v>
      </c>
      <c r="E355" s="359">
        <v>6.6815144766147003E-3</v>
      </c>
      <c r="F355" s="365">
        <f>C355</f>
        <v>18</v>
      </c>
      <c r="G355" s="364"/>
    </row>
    <row r="356" spans="1:7" hidden="1" x14ac:dyDescent="0.25">
      <c r="A356" s="357" t="s">
        <v>406</v>
      </c>
      <c r="B356" s="363">
        <v>2694</v>
      </c>
      <c r="C356" s="363">
        <v>18</v>
      </c>
      <c r="D356" s="355">
        <v>18</v>
      </c>
      <c r="E356" s="354">
        <v>6.6815144766147003E-3</v>
      </c>
      <c r="F356" s="350"/>
      <c r="G356" s="350"/>
    </row>
    <row r="357" spans="1:7" hidden="1" x14ac:dyDescent="0.25">
      <c r="A357" s="357" t="s">
        <v>405</v>
      </c>
      <c r="B357" s="363">
        <v>2694</v>
      </c>
      <c r="C357" s="363">
        <v>18</v>
      </c>
      <c r="D357" s="355">
        <v>18</v>
      </c>
      <c r="E357" s="354">
        <v>6.6815144766147003E-3</v>
      </c>
      <c r="F357" s="350"/>
      <c r="G357" s="350"/>
    </row>
    <row r="358" spans="1:7" hidden="1" x14ac:dyDescent="0.25">
      <c r="A358" s="357" t="s">
        <v>410</v>
      </c>
      <c r="B358" s="363">
        <v>2694</v>
      </c>
      <c r="C358" s="363">
        <v>63</v>
      </c>
      <c r="D358" s="355">
        <v>63</v>
      </c>
      <c r="E358" s="354">
        <v>2.33853006681514E-2</v>
      </c>
      <c r="F358" s="350"/>
      <c r="G358" s="350"/>
    </row>
    <row r="359" spans="1:7" x14ac:dyDescent="0.25">
      <c r="A359" s="368" t="s">
        <v>421</v>
      </c>
      <c r="B359" s="367" t="s">
        <v>411</v>
      </c>
      <c r="C359" s="367" t="s">
        <v>411</v>
      </c>
      <c r="D359" s="367" t="s">
        <v>411</v>
      </c>
      <c r="E359" s="367" t="s">
        <v>411</v>
      </c>
      <c r="F359" s="364" t="str">
        <f>C359</f>
        <v/>
      </c>
      <c r="G359" s="364" t="str">
        <f>D359</f>
        <v/>
      </c>
    </row>
    <row r="360" spans="1:7" x14ac:dyDescent="0.25">
      <c r="A360" s="372" t="s">
        <v>408</v>
      </c>
      <c r="B360" s="371">
        <v>5875</v>
      </c>
      <c r="C360" s="371">
        <v>6</v>
      </c>
      <c r="D360" s="371">
        <v>6</v>
      </c>
      <c r="E360" s="370">
        <v>1.0212765957446799E-3</v>
      </c>
      <c r="F360" s="358"/>
      <c r="G360" s="369">
        <v>4</v>
      </c>
    </row>
    <row r="361" spans="1:7" x14ac:dyDescent="0.25">
      <c r="A361" s="357" t="s">
        <v>407</v>
      </c>
      <c r="B361" s="360">
        <v>5875</v>
      </c>
      <c r="C361" s="360">
        <v>8</v>
      </c>
      <c r="D361" s="360">
        <v>8</v>
      </c>
      <c r="E361" s="359">
        <v>1.36170212765957E-3</v>
      </c>
      <c r="F361" s="365">
        <f>C361</f>
        <v>8</v>
      </c>
      <c r="G361" s="364"/>
    </row>
    <row r="362" spans="1:7" hidden="1" x14ac:dyDescent="0.25">
      <c r="A362" s="357" t="s">
        <v>406</v>
      </c>
      <c r="B362" s="363">
        <v>5875</v>
      </c>
      <c r="C362" s="363">
        <v>8</v>
      </c>
      <c r="D362" s="355">
        <v>8</v>
      </c>
      <c r="E362" s="354">
        <v>1.36170212765957E-3</v>
      </c>
      <c r="F362" s="350"/>
      <c r="G362" s="350"/>
    </row>
    <row r="363" spans="1:7" hidden="1" x14ac:dyDescent="0.25">
      <c r="A363" s="357" t="s">
        <v>405</v>
      </c>
      <c r="B363" s="363">
        <v>5875</v>
      </c>
      <c r="C363" s="363">
        <v>8</v>
      </c>
      <c r="D363" s="355">
        <v>8</v>
      </c>
      <c r="E363" s="354">
        <v>1.36170212765957E-3</v>
      </c>
      <c r="F363" s="350"/>
      <c r="G363" s="350"/>
    </row>
    <row r="364" spans="1:7" hidden="1" x14ac:dyDescent="0.25">
      <c r="A364" s="357" t="s">
        <v>410</v>
      </c>
      <c r="B364" s="363">
        <v>5875</v>
      </c>
      <c r="C364" s="363">
        <v>30</v>
      </c>
      <c r="D364" s="355">
        <v>30</v>
      </c>
      <c r="E364" s="354">
        <v>5.1063829787233997E-3</v>
      </c>
      <c r="F364" s="350"/>
      <c r="G364" s="350"/>
    </row>
    <row r="365" spans="1:7" x14ac:dyDescent="0.25">
      <c r="A365" s="368" t="s">
        <v>420</v>
      </c>
      <c r="B365" s="367" t="s">
        <v>411</v>
      </c>
      <c r="C365" s="367" t="s">
        <v>411</v>
      </c>
      <c r="D365" s="367" t="s">
        <v>411</v>
      </c>
      <c r="E365" s="367" t="s">
        <v>411</v>
      </c>
      <c r="F365" s="364" t="str">
        <f>C365</f>
        <v/>
      </c>
      <c r="G365" s="364" t="str">
        <f>D365</f>
        <v/>
      </c>
    </row>
    <row r="366" spans="1:7" x14ac:dyDescent="0.25">
      <c r="A366" s="357" t="s">
        <v>408</v>
      </c>
      <c r="B366" s="360">
        <v>4272</v>
      </c>
      <c r="C366" s="360">
        <v>9</v>
      </c>
      <c r="D366" s="360">
        <v>9</v>
      </c>
      <c r="E366" s="359">
        <v>2.10674157303371E-3</v>
      </c>
      <c r="F366" s="364"/>
      <c r="G366" s="366">
        <f>D366</f>
        <v>9</v>
      </c>
    </row>
    <row r="367" spans="1:7" x14ac:dyDescent="0.25">
      <c r="A367" s="357" t="s">
        <v>407</v>
      </c>
      <c r="B367" s="360">
        <v>4272</v>
      </c>
      <c r="C367" s="360">
        <v>18</v>
      </c>
      <c r="D367" s="360">
        <v>18</v>
      </c>
      <c r="E367" s="359">
        <v>4.21348314606742E-3</v>
      </c>
      <c r="F367" s="365">
        <f>C367</f>
        <v>18</v>
      </c>
      <c r="G367" s="364"/>
    </row>
    <row r="368" spans="1:7" hidden="1" x14ac:dyDescent="0.25">
      <c r="A368" s="357" t="s">
        <v>406</v>
      </c>
      <c r="B368" s="363">
        <v>4272</v>
      </c>
      <c r="C368" s="363">
        <v>18</v>
      </c>
      <c r="D368" s="355">
        <v>18</v>
      </c>
      <c r="E368" s="354">
        <v>4.21348314606742E-3</v>
      </c>
      <c r="F368" s="350"/>
      <c r="G368" s="350"/>
    </row>
    <row r="369" spans="1:7" hidden="1" x14ac:dyDescent="0.25">
      <c r="A369" s="357" t="s">
        <v>405</v>
      </c>
      <c r="B369" s="363">
        <v>4272</v>
      </c>
      <c r="C369" s="363">
        <v>18</v>
      </c>
      <c r="D369" s="355">
        <v>18</v>
      </c>
      <c r="E369" s="354">
        <v>4.21348314606742E-3</v>
      </c>
      <c r="F369" s="350"/>
      <c r="G369" s="350"/>
    </row>
    <row r="370" spans="1:7" hidden="1" x14ac:dyDescent="0.25">
      <c r="A370" s="357" t="s">
        <v>410</v>
      </c>
      <c r="B370" s="363">
        <v>4272</v>
      </c>
      <c r="C370" s="363">
        <v>63</v>
      </c>
      <c r="D370" s="355">
        <v>63</v>
      </c>
      <c r="E370" s="354">
        <v>1.4747191011236E-2</v>
      </c>
      <c r="F370" s="350"/>
      <c r="G370" s="350"/>
    </row>
    <row r="371" spans="1:7" x14ac:dyDescent="0.25">
      <c r="A371" s="368" t="s">
        <v>419</v>
      </c>
      <c r="B371" s="367" t="s">
        <v>411</v>
      </c>
      <c r="C371" s="367" t="s">
        <v>411</v>
      </c>
      <c r="D371" s="367" t="s">
        <v>411</v>
      </c>
      <c r="E371" s="367" t="s">
        <v>411</v>
      </c>
      <c r="F371" s="364" t="str">
        <f>C371</f>
        <v/>
      </c>
      <c r="G371" s="364" t="str">
        <f>D371</f>
        <v/>
      </c>
    </row>
    <row r="372" spans="1:7" x14ac:dyDescent="0.25">
      <c r="A372" s="357" t="s">
        <v>408</v>
      </c>
      <c r="B372" s="360">
        <v>5248</v>
      </c>
      <c r="C372" s="360">
        <v>9</v>
      </c>
      <c r="D372" s="360">
        <v>9</v>
      </c>
      <c r="E372" s="359">
        <v>1.71493902439024E-3</v>
      </c>
      <c r="F372" s="364"/>
      <c r="G372" s="366">
        <f>D372</f>
        <v>9</v>
      </c>
    </row>
    <row r="373" spans="1:7" x14ac:dyDescent="0.25">
      <c r="A373" s="357" t="s">
        <v>407</v>
      </c>
      <c r="B373" s="360">
        <v>5248</v>
      </c>
      <c r="C373" s="360">
        <v>18</v>
      </c>
      <c r="D373" s="360">
        <v>18</v>
      </c>
      <c r="E373" s="359">
        <v>3.42987804878049E-3</v>
      </c>
      <c r="F373" s="365">
        <f>C373</f>
        <v>18</v>
      </c>
      <c r="G373" s="364"/>
    </row>
    <row r="374" spans="1:7" hidden="1" x14ac:dyDescent="0.25">
      <c r="A374" s="357" t="s">
        <v>406</v>
      </c>
      <c r="B374" s="363">
        <v>5248</v>
      </c>
      <c r="C374" s="363">
        <v>18</v>
      </c>
      <c r="D374" s="355">
        <v>18</v>
      </c>
      <c r="E374" s="354">
        <v>3.42987804878049E-3</v>
      </c>
      <c r="F374" s="350"/>
      <c r="G374" s="350"/>
    </row>
    <row r="375" spans="1:7" hidden="1" x14ac:dyDescent="0.25">
      <c r="A375" s="357" t="s">
        <v>405</v>
      </c>
      <c r="B375" s="363">
        <v>5248</v>
      </c>
      <c r="C375" s="363">
        <v>18</v>
      </c>
      <c r="D375" s="355">
        <v>18</v>
      </c>
      <c r="E375" s="354">
        <v>3.42987804878049E-3</v>
      </c>
      <c r="F375" s="350"/>
      <c r="G375" s="350"/>
    </row>
    <row r="376" spans="1:7" hidden="1" x14ac:dyDescent="0.25">
      <c r="A376" s="357" t="s">
        <v>410</v>
      </c>
      <c r="B376" s="363">
        <v>5248</v>
      </c>
      <c r="C376" s="363">
        <v>63</v>
      </c>
      <c r="D376" s="355">
        <v>63</v>
      </c>
      <c r="E376" s="354">
        <v>1.2004573170731701E-2</v>
      </c>
      <c r="F376" s="350"/>
      <c r="G376" s="350"/>
    </row>
    <row r="377" spans="1:7" x14ac:dyDescent="0.25">
      <c r="A377" s="368" t="s">
        <v>418</v>
      </c>
      <c r="B377" s="367" t="s">
        <v>411</v>
      </c>
      <c r="C377" s="367" t="s">
        <v>411</v>
      </c>
      <c r="D377" s="367" t="s">
        <v>411</v>
      </c>
      <c r="E377" s="367" t="s">
        <v>411</v>
      </c>
      <c r="F377" s="364" t="str">
        <f>C377</f>
        <v/>
      </c>
      <c r="G377" s="364" t="str">
        <f>D377</f>
        <v/>
      </c>
    </row>
    <row r="378" spans="1:7" x14ac:dyDescent="0.25">
      <c r="A378" s="357" t="s">
        <v>408</v>
      </c>
      <c r="B378" s="360">
        <v>6401</v>
      </c>
      <c r="C378" s="360">
        <v>9</v>
      </c>
      <c r="D378" s="360">
        <v>9</v>
      </c>
      <c r="E378" s="359">
        <v>1.40603030776441E-3</v>
      </c>
      <c r="F378" s="364"/>
      <c r="G378" s="366">
        <f>D378</f>
        <v>9</v>
      </c>
    </row>
    <row r="379" spans="1:7" x14ac:dyDescent="0.25">
      <c r="A379" s="357" t="s">
        <v>407</v>
      </c>
      <c r="B379" s="360">
        <v>6401</v>
      </c>
      <c r="C379" s="360">
        <v>18</v>
      </c>
      <c r="D379" s="360">
        <v>18</v>
      </c>
      <c r="E379" s="359">
        <v>2.8120606155288201E-3</v>
      </c>
      <c r="F379" s="365">
        <f>C379</f>
        <v>18</v>
      </c>
      <c r="G379" s="364"/>
    </row>
    <row r="380" spans="1:7" hidden="1" x14ac:dyDescent="0.25">
      <c r="A380" s="357" t="s">
        <v>406</v>
      </c>
      <c r="B380" s="363">
        <v>6401</v>
      </c>
      <c r="C380" s="363">
        <v>18</v>
      </c>
      <c r="D380" s="355">
        <v>18</v>
      </c>
      <c r="E380" s="354">
        <v>2.8120606155288201E-3</v>
      </c>
      <c r="F380" s="350"/>
      <c r="G380" s="350"/>
    </row>
    <row r="381" spans="1:7" hidden="1" x14ac:dyDescent="0.25">
      <c r="A381" s="357" t="s">
        <v>405</v>
      </c>
      <c r="B381" s="363">
        <v>6401</v>
      </c>
      <c r="C381" s="363">
        <v>18</v>
      </c>
      <c r="D381" s="355">
        <v>18</v>
      </c>
      <c r="E381" s="354">
        <v>2.8120606155288201E-3</v>
      </c>
      <c r="F381" s="350"/>
      <c r="G381" s="350"/>
    </row>
    <row r="382" spans="1:7" hidden="1" x14ac:dyDescent="0.25">
      <c r="A382" s="357" t="s">
        <v>410</v>
      </c>
      <c r="B382" s="363">
        <v>6401</v>
      </c>
      <c r="C382" s="363">
        <v>63</v>
      </c>
      <c r="D382" s="355">
        <v>63</v>
      </c>
      <c r="E382" s="354">
        <v>9.8422121543508805E-3</v>
      </c>
      <c r="F382" s="350"/>
      <c r="G382" s="350"/>
    </row>
    <row r="383" spans="1:7" x14ac:dyDescent="0.25">
      <c r="A383" s="368" t="s">
        <v>417</v>
      </c>
      <c r="B383" s="367" t="s">
        <v>411</v>
      </c>
      <c r="C383" s="367" t="s">
        <v>411</v>
      </c>
      <c r="D383" s="367" t="s">
        <v>411</v>
      </c>
      <c r="E383" s="367" t="s">
        <v>411</v>
      </c>
      <c r="F383" s="364" t="str">
        <f>C383</f>
        <v/>
      </c>
      <c r="G383" s="364" t="str">
        <f>D383</f>
        <v/>
      </c>
    </row>
    <row r="384" spans="1:7" x14ac:dyDescent="0.25">
      <c r="A384" s="357" t="s">
        <v>408</v>
      </c>
      <c r="B384" s="360">
        <v>3160</v>
      </c>
      <c r="C384" s="360">
        <v>4</v>
      </c>
      <c r="D384" s="360">
        <v>4</v>
      </c>
      <c r="E384" s="359">
        <v>1.2658227848101301E-3</v>
      </c>
      <c r="F384" s="364"/>
      <c r="G384" s="366">
        <f>D384</f>
        <v>4</v>
      </c>
    </row>
    <row r="385" spans="1:7" x14ac:dyDescent="0.25">
      <c r="A385" s="357" t="s">
        <v>407</v>
      </c>
      <c r="B385" s="360">
        <v>3160</v>
      </c>
      <c r="C385" s="360">
        <v>8</v>
      </c>
      <c r="D385" s="360">
        <v>8</v>
      </c>
      <c r="E385" s="359">
        <v>2.5316455696202502E-3</v>
      </c>
      <c r="F385" s="365">
        <f>C385</f>
        <v>8</v>
      </c>
      <c r="G385" s="364"/>
    </row>
    <row r="386" spans="1:7" hidden="1" x14ac:dyDescent="0.25">
      <c r="A386" s="357" t="s">
        <v>406</v>
      </c>
      <c r="B386" s="363">
        <v>3160</v>
      </c>
      <c r="C386" s="363">
        <v>8</v>
      </c>
      <c r="D386" s="355">
        <v>8</v>
      </c>
      <c r="E386" s="354">
        <v>2.5316455696202502E-3</v>
      </c>
      <c r="F386" s="350"/>
      <c r="G386" s="350"/>
    </row>
    <row r="387" spans="1:7" hidden="1" x14ac:dyDescent="0.25">
      <c r="A387" s="357" t="s">
        <v>405</v>
      </c>
      <c r="B387" s="363">
        <v>3160</v>
      </c>
      <c r="C387" s="363">
        <v>8</v>
      </c>
      <c r="D387" s="355">
        <v>8</v>
      </c>
      <c r="E387" s="354">
        <v>2.5316455696202502E-3</v>
      </c>
      <c r="F387" s="350"/>
      <c r="G387" s="350"/>
    </row>
    <row r="388" spans="1:7" hidden="1" x14ac:dyDescent="0.25">
      <c r="A388" s="357" t="s">
        <v>410</v>
      </c>
      <c r="B388" s="363">
        <v>3160</v>
      </c>
      <c r="C388" s="363">
        <v>28</v>
      </c>
      <c r="D388" s="355">
        <v>28</v>
      </c>
      <c r="E388" s="354">
        <v>8.8607594936708899E-3</v>
      </c>
      <c r="F388" s="350"/>
      <c r="G388" s="350"/>
    </row>
    <row r="389" spans="1:7" x14ac:dyDescent="0.25">
      <c r="A389" s="368" t="s">
        <v>416</v>
      </c>
      <c r="B389" s="367" t="s">
        <v>411</v>
      </c>
      <c r="C389" s="367" t="s">
        <v>411</v>
      </c>
      <c r="D389" s="367" t="s">
        <v>411</v>
      </c>
      <c r="E389" s="367" t="s">
        <v>411</v>
      </c>
      <c r="F389" s="364" t="str">
        <f>C389</f>
        <v/>
      </c>
      <c r="G389" s="364" t="str">
        <f>D389</f>
        <v/>
      </c>
    </row>
    <row r="390" spans="1:7" x14ac:dyDescent="0.25">
      <c r="A390" s="357" t="s">
        <v>408</v>
      </c>
      <c r="B390" s="360">
        <v>3453</v>
      </c>
      <c r="C390" s="360">
        <v>5</v>
      </c>
      <c r="D390" s="360">
        <v>5</v>
      </c>
      <c r="E390" s="359">
        <v>1.44801621778164E-3</v>
      </c>
      <c r="F390" s="364"/>
      <c r="G390" s="366">
        <f>D390</f>
        <v>5</v>
      </c>
    </row>
    <row r="391" spans="1:7" x14ac:dyDescent="0.25">
      <c r="A391" s="357" t="s">
        <v>407</v>
      </c>
      <c r="B391" s="360">
        <v>3453</v>
      </c>
      <c r="C391" s="360">
        <v>10</v>
      </c>
      <c r="D391" s="360">
        <v>10</v>
      </c>
      <c r="E391" s="359">
        <v>2.8960324355632801E-3</v>
      </c>
      <c r="F391" s="365">
        <f>C391</f>
        <v>10</v>
      </c>
      <c r="G391" s="364"/>
    </row>
    <row r="392" spans="1:7" hidden="1" x14ac:dyDescent="0.25">
      <c r="A392" s="357" t="s">
        <v>406</v>
      </c>
      <c r="B392" s="363">
        <v>3453</v>
      </c>
      <c r="C392" s="363">
        <v>10</v>
      </c>
      <c r="D392" s="355">
        <v>10</v>
      </c>
      <c r="E392" s="354">
        <v>2.8960324355632801E-3</v>
      </c>
      <c r="F392" s="350"/>
      <c r="G392" s="350"/>
    </row>
    <row r="393" spans="1:7" hidden="1" x14ac:dyDescent="0.25">
      <c r="A393" s="357" t="s">
        <v>405</v>
      </c>
      <c r="B393" s="363">
        <v>3453</v>
      </c>
      <c r="C393" s="363">
        <v>10</v>
      </c>
      <c r="D393" s="355">
        <v>10</v>
      </c>
      <c r="E393" s="354">
        <v>2.8960324355632801E-3</v>
      </c>
      <c r="F393" s="350"/>
      <c r="G393" s="350"/>
    </row>
    <row r="394" spans="1:7" hidden="1" x14ac:dyDescent="0.25">
      <c r="A394" s="357" t="s">
        <v>410</v>
      </c>
      <c r="B394" s="363">
        <v>3453</v>
      </c>
      <c r="C394" s="363">
        <v>35</v>
      </c>
      <c r="D394" s="355">
        <v>35</v>
      </c>
      <c r="E394" s="354">
        <v>1.01361135244715E-2</v>
      </c>
      <c r="F394" s="350"/>
      <c r="G394" s="350"/>
    </row>
    <row r="395" spans="1:7" x14ac:dyDescent="0.25">
      <c r="A395" s="368" t="s">
        <v>415</v>
      </c>
      <c r="B395" s="367" t="s">
        <v>411</v>
      </c>
      <c r="C395" s="367" t="s">
        <v>411</v>
      </c>
      <c r="D395" s="367" t="s">
        <v>411</v>
      </c>
      <c r="E395" s="367" t="s">
        <v>411</v>
      </c>
      <c r="F395" s="364" t="str">
        <f>C395</f>
        <v/>
      </c>
      <c r="G395" s="364" t="str">
        <f>D395</f>
        <v/>
      </c>
    </row>
    <row r="396" spans="1:7" x14ac:dyDescent="0.25">
      <c r="A396" s="357" t="s">
        <v>408</v>
      </c>
      <c r="B396" s="360">
        <v>3485</v>
      </c>
      <c r="C396" s="360">
        <v>5</v>
      </c>
      <c r="D396" s="360">
        <v>5</v>
      </c>
      <c r="E396" s="359">
        <v>1.4347202295552401E-3</v>
      </c>
      <c r="F396" s="364"/>
      <c r="G396" s="366">
        <f>D396</f>
        <v>5</v>
      </c>
    </row>
    <row r="397" spans="1:7" x14ac:dyDescent="0.25">
      <c r="A397" s="357" t="s">
        <v>407</v>
      </c>
      <c r="B397" s="360">
        <v>3485</v>
      </c>
      <c r="C397" s="360">
        <v>10</v>
      </c>
      <c r="D397" s="360">
        <v>10</v>
      </c>
      <c r="E397" s="359">
        <v>2.8694404591104701E-3</v>
      </c>
      <c r="F397" s="365">
        <f>C397</f>
        <v>10</v>
      </c>
      <c r="G397" s="364"/>
    </row>
    <row r="398" spans="1:7" hidden="1" x14ac:dyDescent="0.25">
      <c r="A398" s="357" t="s">
        <v>406</v>
      </c>
      <c r="B398" s="363">
        <v>3485</v>
      </c>
      <c r="C398" s="363">
        <v>10</v>
      </c>
      <c r="D398" s="355">
        <v>10</v>
      </c>
      <c r="E398" s="354">
        <v>2.8694404591104701E-3</v>
      </c>
      <c r="F398" s="350"/>
      <c r="G398" s="350"/>
    </row>
    <row r="399" spans="1:7" hidden="1" x14ac:dyDescent="0.25">
      <c r="A399" s="357" t="s">
        <v>405</v>
      </c>
      <c r="B399" s="363">
        <v>3485</v>
      </c>
      <c r="C399" s="363">
        <v>10</v>
      </c>
      <c r="D399" s="355">
        <v>10</v>
      </c>
      <c r="E399" s="354">
        <v>2.8694404591104701E-3</v>
      </c>
      <c r="F399" s="350"/>
      <c r="G399" s="350"/>
    </row>
    <row r="400" spans="1:7" hidden="1" x14ac:dyDescent="0.25">
      <c r="A400" s="357" t="s">
        <v>410</v>
      </c>
      <c r="B400" s="363">
        <v>3485</v>
      </c>
      <c r="C400" s="363">
        <v>35</v>
      </c>
      <c r="D400" s="355">
        <v>35</v>
      </c>
      <c r="E400" s="354">
        <v>1.00430416068867E-2</v>
      </c>
      <c r="F400" s="350"/>
      <c r="G400" s="350"/>
    </row>
    <row r="401" spans="1:7" x14ac:dyDescent="0.25">
      <c r="A401" s="368" t="s">
        <v>414</v>
      </c>
      <c r="B401" s="367" t="s">
        <v>411</v>
      </c>
      <c r="C401" s="367" t="s">
        <v>411</v>
      </c>
      <c r="D401" s="367" t="s">
        <v>411</v>
      </c>
      <c r="E401" s="367" t="s">
        <v>411</v>
      </c>
      <c r="F401" s="364" t="str">
        <f>C401</f>
        <v/>
      </c>
      <c r="G401" s="364" t="str">
        <f>D401</f>
        <v/>
      </c>
    </row>
    <row r="402" spans="1:7" x14ac:dyDescent="0.25">
      <c r="A402" s="357" t="s">
        <v>408</v>
      </c>
      <c r="B402" s="360">
        <v>6131</v>
      </c>
      <c r="C402" s="360">
        <v>5</v>
      </c>
      <c r="D402" s="360">
        <v>5</v>
      </c>
      <c r="E402" s="359">
        <v>8.1552764638721299E-4</v>
      </c>
      <c r="F402" s="364"/>
      <c r="G402" s="366">
        <f>D402</f>
        <v>5</v>
      </c>
    </row>
    <row r="403" spans="1:7" x14ac:dyDescent="0.25">
      <c r="A403" s="357" t="s">
        <v>407</v>
      </c>
      <c r="B403" s="360">
        <v>6131</v>
      </c>
      <c r="C403" s="360">
        <v>10</v>
      </c>
      <c r="D403" s="360">
        <v>10</v>
      </c>
      <c r="E403" s="359">
        <v>1.6310552927744301E-3</v>
      </c>
      <c r="F403" s="365">
        <f>C403</f>
        <v>10</v>
      </c>
      <c r="G403" s="364"/>
    </row>
    <row r="404" spans="1:7" hidden="1" x14ac:dyDescent="0.25">
      <c r="A404" s="357" t="s">
        <v>406</v>
      </c>
      <c r="B404" s="363">
        <v>6131</v>
      </c>
      <c r="C404" s="363">
        <v>10</v>
      </c>
      <c r="D404" s="355">
        <v>10</v>
      </c>
      <c r="E404" s="354">
        <v>1.6310552927744301E-3</v>
      </c>
      <c r="F404" s="350"/>
      <c r="G404" s="350"/>
    </row>
    <row r="405" spans="1:7" hidden="1" x14ac:dyDescent="0.25">
      <c r="A405" s="357" t="s">
        <v>405</v>
      </c>
      <c r="B405" s="363">
        <v>6131</v>
      </c>
      <c r="C405" s="363">
        <v>10</v>
      </c>
      <c r="D405" s="355">
        <v>10</v>
      </c>
      <c r="E405" s="354">
        <v>1.6310552927744301E-3</v>
      </c>
      <c r="F405" s="350"/>
      <c r="G405" s="350"/>
    </row>
    <row r="406" spans="1:7" hidden="1" x14ac:dyDescent="0.25">
      <c r="A406" s="357" t="s">
        <v>410</v>
      </c>
      <c r="B406" s="363">
        <v>6131</v>
      </c>
      <c r="C406" s="363">
        <v>35</v>
      </c>
      <c r="D406" s="355">
        <v>35</v>
      </c>
      <c r="E406" s="354">
        <v>5.7086935247104903E-3</v>
      </c>
      <c r="F406" s="350"/>
      <c r="G406" s="350"/>
    </row>
    <row r="407" spans="1:7" x14ac:dyDescent="0.25">
      <c r="A407" s="368" t="s">
        <v>413</v>
      </c>
      <c r="B407" s="367" t="s">
        <v>411</v>
      </c>
      <c r="C407" s="367" t="s">
        <v>411</v>
      </c>
      <c r="D407" s="367" t="s">
        <v>411</v>
      </c>
      <c r="E407" s="367" t="s">
        <v>411</v>
      </c>
      <c r="F407" s="364" t="str">
        <f>C407</f>
        <v/>
      </c>
      <c r="G407" s="364" t="str">
        <f>D407</f>
        <v/>
      </c>
    </row>
    <row r="408" spans="1:7" x14ac:dyDescent="0.25">
      <c r="A408" s="357" t="s">
        <v>408</v>
      </c>
      <c r="B408" s="360">
        <v>1064</v>
      </c>
      <c r="C408" s="360">
        <v>5</v>
      </c>
      <c r="D408" s="360">
        <v>5</v>
      </c>
      <c r="E408" s="359">
        <v>4.6992481203007499E-3</v>
      </c>
      <c r="F408" s="364"/>
      <c r="G408" s="366">
        <f>D408</f>
        <v>5</v>
      </c>
    </row>
    <row r="409" spans="1:7" x14ac:dyDescent="0.25">
      <c r="A409" s="357" t="s">
        <v>407</v>
      </c>
      <c r="B409" s="360">
        <v>1064</v>
      </c>
      <c r="C409" s="360">
        <v>10</v>
      </c>
      <c r="D409" s="360">
        <v>10</v>
      </c>
      <c r="E409" s="359">
        <v>9.3984962406014998E-3</v>
      </c>
      <c r="F409" s="365">
        <f>C409</f>
        <v>10</v>
      </c>
      <c r="G409" s="364"/>
    </row>
    <row r="410" spans="1:7" hidden="1" x14ac:dyDescent="0.25">
      <c r="A410" s="357" t="s">
        <v>406</v>
      </c>
      <c r="B410" s="363">
        <v>1064</v>
      </c>
      <c r="C410" s="363">
        <v>10</v>
      </c>
      <c r="D410" s="355">
        <v>10</v>
      </c>
      <c r="E410" s="354">
        <v>9.3984962406014998E-3</v>
      </c>
      <c r="F410" s="350"/>
      <c r="G410" s="350"/>
    </row>
    <row r="411" spans="1:7" hidden="1" x14ac:dyDescent="0.25">
      <c r="A411" s="357" t="s">
        <v>405</v>
      </c>
      <c r="B411" s="363">
        <v>1064</v>
      </c>
      <c r="C411" s="363">
        <v>10</v>
      </c>
      <c r="D411" s="355">
        <v>10</v>
      </c>
      <c r="E411" s="354">
        <v>9.3984962406014998E-3</v>
      </c>
      <c r="F411" s="350"/>
      <c r="G411" s="350"/>
    </row>
    <row r="412" spans="1:7" hidden="1" x14ac:dyDescent="0.25">
      <c r="A412" s="357" t="s">
        <v>410</v>
      </c>
      <c r="B412" s="363">
        <v>1064</v>
      </c>
      <c r="C412" s="363">
        <v>35</v>
      </c>
      <c r="D412" s="355">
        <v>35</v>
      </c>
      <c r="E412" s="354">
        <v>3.2894736842105303E-2</v>
      </c>
      <c r="F412" s="350"/>
      <c r="G412" s="350"/>
    </row>
    <row r="413" spans="1:7" x14ac:dyDescent="0.25">
      <c r="A413" s="368" t="s">
        <v>412</v>
      </c>
      <c r="B413" s="367" t="s">
        <v>411</v>
      </c>
      <c r="C413" s="367" t="s">
        <v>411</v>
      </c>
      <c r="D413" s="367" t="s">
        <v>411</v>
      </c>
      <c r="E413" s="367" t="s">
        <v>411</v>
      </c>
      <c r="F413" s="364" t="str">
        <f>C413</f>
        <v/>
      </c>
      <c r="G413" s="364" t="str">
        <f>D413</f>
        <v/>
      </c>
    </row>
    <row r="414" spans="1:7" x14ac:dyDescent="0.25">
      <c r="A414" s="357" t="s">
        <v>408</v>
      </c>
      <c r="B414" s="360">
        <v>1060</v>
      </c>
      <c r="C414" s="360">
        <v>5</v>
      </c>
      <c r="D414" s="360">
        <v>5</v>
      </c>
      <c r="E414" s="359">
        <v>4.7169811320754698E-3</v>
      </c>
      <c r="F414" s="364"/>
      <c r="G414" s="366">
        <f>D414</f>
        <v>5</v>
      </c>
    </row>
    <row r="415" spans="1:7" x14ac:dyDescent="0.25">
      <c r="A415" s="357" t="s">
        <v>407</v>
      </c>
      <c r="B415" s="360">
        <v>1060</v>
      </c>
      <c r="C415" s="360">
        <v>10</v>
      </c>
      <c r="D415" s="360">
        <v>10</v>
      </c>
      <c r="E415" s="359">
        <v>9.4339622641509396E-3</v>
      </c>
      <c r="F415" s="365">
        <f>C415</f>
        <v>10</v>
      </c>
      <c r="G415" s="364"/>
    </row>
    <row r="416" spans="1:7" hidden="1" x14ac:dyDescent="0.25">
      <c r="A416" s="357" t="s">
        <v>406</v>
      </c>
      <c r="B416" s="363">
        <v>1060</v>
      </c>
      <c r="C416" s="363">
        <v>10</v>
      </c>
      <c r="D416" s="355">
        <v>10</v>
      </c>
      <c r="E416" s="354">
        <v>9.4339622641509396E-3</v>
      </c>
      <c r="F416" s="350"/>
      <c r="G416" s="350"/>
    </row>
    <row r="417" spans="1:7" ht="16.5" hidden="1" customHeight="1" x14ac:dyDescent="0.25">
      <c r="A417" s="357" t="s">
        <v>405</v>
      </c>
      <c r="B417" s="363">
        <v>1060</v>
      </c>
      <c r="C417" s="363">
        <v>10</v>
      </c>
      <c r="D417" s="355">
        <v>10</v>
      </c>
      <c r="E417" s="354">
        <v>9.4339622641509396E-3</v>
      </c>
      <c r="F417" s="350"/>
      <c r="G417" s="350"/>
    </row>
    <row r="418" spans="1:7" ht="24.75" hidden="1" customHeight="1" x14ac:dyDescent="0.25">
      <c r="A418" s="357" t="s">
        <v>410</v>
      </c>
      <c r="B418" s="363">
        <v>1060</v>
      </c>
      <c r="C418" s="363">
        <v>35</v>
      </c>
      <c r="D418" s="355">
        <v>35</v>
      </c>
      <c r="E418" s="354">
        <v>3.3018867924528301E-2</v>
      </c>
      <c r="F418" s="350"/>
      <c r="G418" s="350"/>
    </row>
    <row r="419" spans="1:7" x14ac:dyDescent="0.25">
      <c r="A419" s="362" t="s">
        <v>409</v>
      </c>
      <c r="B419" s="360">
        <v>234512</v>
      </c>
      <c r="C419" s="360">
        <v>2469</v>
      </c>
      <c r="D419" s="360">
        <v>2469</v>
      </c>
      <c r="E419" s="359">
        <v>1.05282458893362E-2</v>
      </c>
      <c r="F419" s="358"/>
      <c r="G419" s="358"/>
    </row>
    <row r="420" spans="1:7" x14ac:dyDescent="0.25">
      <c r="A420" s="362" t="s">
        <v>409</v>
      </c>
      <c r="B420" s="360">
        <v>234512</v>
      </c>
      <c r="C420" s="360">
        <v>2469</v>
      </c>
      <c r="D420" s="360">
        <v>2469</v>
      </c>
      <c r="E420" s="359">
        <v>1.05282458893362E-2</v>
      </c>
      <c r="F420" s="358"/>
      <c r="G420" s="358"/>
    </row>
    <row r="421" spans="1:7" ht="20.25" customHeight="1" x14ac:dyDescent="0.25">
      <c r="A421" s="357" t="s">
        <v>408</v>
      </c>
      <c r="B421" s="361">
        <v>234512</v>
      </c>
      <c r="C421" s="361">
        <v>353</v>
      </c>
      <c r="D421" s="360">
        <v>353</v>
      </c>
      <c r="E421" s="359">
        <v>1.50525346250938E-3</v>
      </c>
      <c r="F421" s="358"/>
      <c r="G421" s="358"/>
    </row>
    <row r="422" spans="1:7" ht="20.25" customHeight="1" x14ac:dyDescent="0.25">
      <c r="A422" s="357" t="s">
        <v>407</v>
      </c>
      <c r="B422" s="361">
        <v>234512</v>
      </c>
      <c r="C422" s="361">
        <v>746</v>
      </c>
      <c r="D422" s="360">
        <v>746</v>
      </c>
      <c r="E422" s="359">
        <v>3.18107388960906E-3</v>
      </c>
      <c r="F422" s="358"/>
      <c r="G422" s="358"/>
    </row>
    <row r="423" spans="1:7" ht="14.25" hidden="1" customHeight="1" x14ac:dyDescent="0.25">
      <c r="A423" s="357" t="s">
        <v>406</v>
      </c>
      <c r="B423" s="356">
        <v>234512</v>
      </c>
      <c r="C423" s="356">
        <v>686</v>
      </c>
      <c r="D423" s="355">
        <v>686</v>
      </c>
      <c r="E423" s="354">
        <v>2.9252234427236102E-3</v>
      </c>
      <c r="F423" s="350"/>
      <c r="G423" s="350"/>
    </row>
    <row r="424" spans="1:7" ht="18.75" hidden="1" customHeight="1" x14ac:dyDescent="0.25">
      <c r="A424" s="357" t="s">
        <v>405</v>
      </c>
      <c r="B424" s="356">
        <v>234512</v>
      </c>
      <c r="C424" s="356">
        <v>684</v>
      </c>
      <c r="D424" s="355">
        <v>684</v>
      </c>
      <c r="E424" s="354">
        <v>2.9166950944941E-3</v>
      </c>
      <c r="F424" s="350"/>
      <c r="G424" s="350"/>
    </row>
    <row r="425" spans="1:7" ht="16.5" customHeight="1" x14ac:dyDescent="0.25"/>
  </sheetData>
  <autoFilter ref="A8:E424" xr:uid="{00000000-0001-0000-0000-000000000000}">
    <filterColumn colId="0">
      <filters>
        <filter val="Advance Voting"/>
        <filter val="Austell 1A"/>
        <filter val="Austell 1B"/>
        <filter val="Birney 01"/>
        <filter val="Chalker 01"/>
        <filter val="Chattahoochee 01"/>
        <filter val="Clarkdale 01"/>
        <filter val="Clarkdale 02"/>
        <filter val="County"/>
        <filter val="County - Total"/>
        <filter val="Dobbins 01"/>
        <filter val="Dobbins 02"/>
        <filter val="East Piedmont 01"/>
        <filter val="Election Day"/>
        <filter val="Elizabeth 01"/>
        <filter val="Elizabeth 02"/>
        <filter val="Elizabeth 04"/>
        <filter val="Fair Oaks 02"/>
        <filter val="Fair Oaks 04"/>
        <filter val="Kennesaw 1A"/>
        <filter val="Mableton 1A"/>
        <filter val="Mableton 1B"/>
        <filter val="Mableton 2A"/>
        <filter val="Mableton 2B"/>
        <filter val="Mableton 3A"/>
        <filter val="Mableton 3B"/>
        <filter val="Mableton 3C"/>
        <filter val="Mableton 4A"/>
        <filter val="Mableton 4B"/>
        <filter val="Mableton 4C"/>
        <filter val="Mableton 5A"/>
        <filter val="Mableton 5B"/>
        <filter val="Mableton 6A"/>
        <filter val="Mableton 6B"/>
        <filter val="Macland 01"/>
        <filter val="Marietta 1A"/>
        <filter val="Marietta 2B"/>
        <filter val="Marietta 3A"/>
        <filter val="Marietta 3B"/>
        <filter val="Marietta 4A"/>
        <filter val="Marietta 4B"/>
        <filter val="Marietta 5A"/>
        <filter val="Marietta 5B"/>
        <filter val="Marietta 6A"/>
        <filter val="Marietta 6B"/>
        <filter val="Marietta 7A"/>
        <filter val="McEachern 01"/>
        <filter val="Nickajack 01"/>
        <filter val="Norton Park 01"/>
        <filter val="Oakdale 01"/>
        <filter val="Oregon 02"/>
        <filter val="Oregon 03"/>
        <filter val="Oregon 04"/>
        <filter val="Powder Springs 1A"/>
        <filter val="Powder Springs 2A"/>
        <filter val="Powder Springs 3A"/>
        <filter val="Powers Ferry 01"/>
        <filter val="Sewell Mill 03"/>
        <filter val="Smyrna 1A"/>
        <filter val="Smyrna 2A"/>
        <filter val="Smyrna 3A"/>
        <filter val="Smyrna 3B"/>
        <filter val="Smyrna 4A"/>
        <filter val="Smyrna 5A"/>
        <filter val="Smyrna 6A"/>
        <filter val="Smyrna 7A"/>
        <filter val="Sweetwater 01"/>
        <filter val="Terrell Mill 01"/>
        <filter val="Vinings 01"/>
        <filter val="Vinings 02"/>
        <filter val="Vinings 03"/>
        <filter val="Vinings 04"/>
      </filters>
    </filterColumn>
  </autoFilter>
  <mergeCells count="3">
    <mergeCell ref="A4:G5"/>
    <mergeCell ref="A6:G6"/>
    <mergeCell ref="A2:G2"/>
  </mergeCells>
  <pageMargins left="0.25" right="0.25" top="0.25" bottom="0.25" header="0.25" footer="0.25"/>
  <pageSetup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3523D-EC26-4BB3-A95D-F08FD32A537A}">
  <sheetPr>
    <tabColor rgb="FFFFFF00"/>
  </sheetPr>
  <dimension ref="A1:AZ125"/>
  <sheetViews>
    <sheetView zoomScale="110" zoomScaleNormal="110" workbookViewId="0">
      <selection activeCell="AC3" sqref="AC3"/>
    </sheetView>
  </sheetViews>
  <sheetFormatPr defaultColWidth="9.140625" defaultRowHeight="12.75" x14ac:dyDescent="0.2"/>
  <cols>
    <col min="1" max="1" width="5.28515625" style="269" customWidth="1"/>
    <col min="2" max="2" width="19.28515625" style="269" customWidth="1"/>
    <col min="3" max="3" width="7.85546875" style="270" customWidth="1"/>
    <col min="4" max="4" width="7.7109375" style="270" customWidth="1"/>
    <col min="5" max="5" width="7.5703125" style="270" customWidth="1"/>
    <col min="6" max="6" width="6.85546875" style="270" customWidth="1"/>
    <col min="7" max="7" width="6.140625" style="270" customWidth="1"/>
    <col min="8" max="8" width="6.28515625" style="270" customWidth="1"/>
    <col min="9" max="9" width="6.140625" style="270" customWidth="1"/>
    <col min="10" max="18" width="3.7109375" style="270" customWidth="1"/>
    <col min="19" max="19" width="4.5703125" style="270" customWidth="1"/>
    <col min="20" max="32" width="3.7109375" style="270" customWidth="1"/>
    <col min="33" max="33" width="12.7109375" style="270" customWidth="1"/>
    <col min="34" max="34" width="7.7109375" style="270" customWidth="1"/>
    <col min="35" max="35" width="6.28515625" style="270" customWidth="1"/>
    <col min="36" max="36" width="17.140625" style="269" customWidth="1"/>
    <col min="37" max="37" width="5.28515625" style="270" customWidth="1"/>
    <col min="38" max="38" width="12.5703125" style="269" customWidth="1"/>
    <col min="39" max="39" width="4.85546875" style="270" customWidth="1"/>
    <col min="40" max="40" width="17.28515625" style="269" customWidth="1"/>
    <col min="41" max="41" width="6.28515625" style="269" customWidth="1"/>
    <col min="42" max="42" width="7.140625" style="269" customWidth="1"/>
    <col min="43" max="43" width="8.42578125" style="269" customWidth="1"/>
    <col min="44" max="16384" width="9.140625" style="269"/>
  </cols>
  <sheetData>
    <row r="1" spans="1:52" ht="116.25" customHeight="1" thickBot="1" x14ac:dyDescent="0.25">
      <c r="A1" s="348" t="s">
        <v>404</v>
      </c>
      <c r="B1" s="348" t="s">
        <v>403</v>
      </c>
      <c r="C1" s="348" t="s">
        <v>402</v>
      </c>
      <c r="D1" s="349" t="s">
        <v>401</v>
      </c>
      <c r="E1" s="348" t="s">
        <v>363</v>
      </c>
      <c r="F1" s="348" t="s">
        <v>362</v>
      </c>
      <c r="G1" s="348" t="s">
        <v>361</v>
      </c>
      <c r="H1" s="348" t="s">
        <v>400</v>
      </c>
      <c r="I1" s="348" t="s">
        <v>358</v>
      </c>
      <c r="J1" s="347" t="s">
        <v>399</v>
      </c>
      <c r="K1" s="346" t="s">
        <v>398</v>
      </c>
      <c r="L1" s="345" t="s">
        <v>397</v>
      </c>
      <c r="M1" s="345" t="s">
        <v>396</v>
      </c>
      <c r="N1" s="345" t="s">
        <v>395</v>
      </c>
      <c r="O1" s="345" t="s">
        <v>394</v>
      </c>
      <c r="P1" s="345" t="s">
        <v>336</v>
      </c>
      <c r="Q1" s="344" t="s">
        <v>393</v>
      </c>
      <c r="R1" s="343" t="s">
        <v>392</v>
      </c>
      <c r="S1" s="343" t="s">
        <v>391</v>
      </c>
      <c r="T1" s="343" t="s">
        <v>390</v>
      </c>
      <c r="U1" s="343" t="s">
        <v>389</v>
      </c>
      <c r="V1" s="342" t="s">
        <v>336</v>
      </c>
      <c r="W1" s="341" t="s">
        <v>98</v>
      </c>
      <c r="X1" s="340" t="s">
        <v>96</v>
      </c>
      <c r="Y1" s="340" t="s">
        <v>94</v>
      </c>
      <c r="Z1" s="340" t="s">
        <v>77</v>
      </c>
      <c r="AA1" s="339" t="s">
        <v>92</v>
      </c>
      <c r="AB1" s="338" t="s">
        <v>89</v>
      </c>
      <c r="AC1" s="337" t="s">
        <v>87</v>
      </c>
      <c r="AD1" s="337" t="s">
        <v>84</v>
      </c>
      <c r="AE1" s="337"/>
      <c r="AF1" s="336"/>
      <c r="AG1" s="335" t="s">
        <v>388</v>
      </c>
      <c r="AH1" s="334" t="s">
        <v>387</v>
      </c>
      <c r="AI1" s="334"/>
      <c r="AJ1" s="334" t="s">
        <v>386</v>
      </c>
      <c r="AK1" s="334"/>
      <c r="AL1" s="334" t="s">
        <v>385</v>
      </c>
      <c r="AM1" s="334"/>
      <c r="AN1" s="333" t="s">
        <v>384</v>
      </c>
      <c r="AO1" s="282"/>
      <c r="AP1" s="282"/>
      <c r="AQ1" s="282"/>
      <c r="AR1" s="282"/>
      <c r="AS1" s="282"/>
      <c r="AT1" s="282"/>
    </row>
    <row r="2" spans="1:52" ht="16.5" customHeight="1" x14ac:dyDescent="0.2">
      <c r="A2" s="276">
        <v>1</v>
      </c>
      <c r="B2" s="279" t="s">
        <v>67</v>
      </c>
      <c r="C2" s="276" t="s">
        <v>330</v>
      </c>
      <c r="D2" s="276">
        <v>1001</v>
      </c>
      <c r="E2" s="276">
        <v>1002</v>
      </c>
      <c r="F2" s="276">
        <v>1003</v>
      </c>
      <c r="G2" s="276">
        <v>1009</v>
      </c>
      <c r="H2" s="276" t="s">
        <v>109</v>
      </c>
      <c r="I2" s="276">
        <v>4</v>
      </c>
      <c r="J2" s="279"/>
      <c r="K2" s="325"/>
      <c r="L2" s="279"/>
      <c r="M2" s="279"/>
      <c r="N2" s="279"/>
      <c r="O2" s="279"/>
      <c r="P2" s="279"/>
      <c r="Q2" s="279"/>
      <c r="R2" s="281">
        <v>1</v>
      </c>
      <c r="S2" s="281">
        <v>1</v>
      </c>
      <c r="T2" s="281">
        <v>1</v>
      </c>
      <c r="U2" s="281">
        <v>1</v>
      </c>
      <c r="V2" s="289"/>
      <c r="W2" s="332">
        <v>1</v>
      </c>
      <c r="X2" s="331"/>
      <c r="Y2" s="331"/>
      <c r="Z2" s="330">
        <v>4</v>
      </c>
      <c r="AA2" s="329"/>
      <c r="AB2" s="285">
        <f t="shared" ref="AB2:AB33" si="0">K2+L2+M2+N2+O2+P2+R2+S2+T2+U2+V2</f>
        <v>4</v>
      </c>
      <c r="AC2" s="276">
        <f t="shared" ref="AC2:AC33" si="1">K2+L2+M2+N2+O2+P2+R2+S2+T2+U2+V2+W2+X2+Y2+Z2+AA2</f>
        <v>9</v>
      </c>
      <c r="AD2" s="276"/>
      <c r="AE2" s="276"/>
      <c r="AF2" s="276"/>
      <c r="AG2" s="276" t="s">
        <v>382</v>
      </c>
      <c r="AH2" s="276" t="s">
        <v>381</v>
      </c>
      <c r="AI2" s="276">
        <f t="shared" ref="AI2:AI33" si="2">AB2</f>
        <v>4</v>
      </c>
      <c r="AJ2" s="279" t="str">
        <f t="shared" ref="AJ2:AJ26" si="3">B2</f>
        <v>AUSTELL 1A</v>
      </c>
      <c r="AK2" s="276">
        <f t="shared" ref="AK2:AK26" si="4">AB2</f>
        <v>4</v>
      </c>
      <c r="AL2" s="279"/>
      <c r="AM2" s="276"/>
      <c r="AN2" s="279"/>
      <c r="AP2" s="279">
        <f t="shared" ref="AP2:AP33" si="5">AC2*2</f>
        <v>18</v>
      </c>
      <c r="AQ2" s="282"/>
      <c r="AR2" s="282"/>
      <c r="AS2" s="282"/>
      <c r="AT2" s="282"/>
      <c r="AU2" s="282"/>
      <c r="AV2" s="282"/>
      <c r="AW2" s="282"/>
      <c r="AX2" s="282"/>
      <c r="AY2" s="282"/>
      <c r="AZ2" s="282"/>
    </row>
    <row r="3" spans="1:52" x14ac:dyDescent="0.2">
      <c r="A3" s="276">
        <v>2</v>
      </c>
      <c r="B3" s="279" t="s">
        <v>65</v>
      </c>
      <c r="C3" s="276" t="s">
        <v>326</v>
      </c>
      <c r="D3" s="276">
        <v>1001</v>
      </c>
      <c r="E3" s="276">
        <v>1003</v>
      </c>
      <c r="F3" s="276">
        <v>1004</v>
      </c>
      <c r="G3" s="276"/>
      <c r="H3" s="276" t="s">
        <v>109</v>
      </c>
      <c r="I3" s="276">
        <v>4</v>
      </c>
      <c r="J3" s="276"/>
      <c r="K3" s="281"/>
      <c r="L3" s="276"/>
      <c r="M3" s="276"/>
      <c r="N3" s="276"/>
      <c r="O3" s="276"/>
      <c r="P3" s="276"/>
      <c r="Q3" s="276"/>
      <c r="R3" s="281">
        <v>1</v>
      </c>
      <c r="S3" s="281">
        <v>1</v>
      </c>
      <c r="T3" s="281">
        <v>1</v>
      </c>
      <c r="U3" s="281">
        <v>1</v>
      </c>
      <c r="V3" s="289"/>
      <c r="W3" s="291"/>
      <c r="X3" s="276"/>
      <c r="Y3" s="276"/>
      <c r="Z3" s="314">
        <v>2</v>
      </c>
      <c r="AA3" s="290"/>
      <c r="AB3" s="285">
        <f t="shared" si="0"/>
        <v>4</v>
      </c>
      <c r="AC3" s="276">
        <f t="shared" si="1"/>
        <v>6</v>
      </c>
      <c r="AD3" s="276"/>
      <c r="AE3" s="276"/>
      <c r="AF3" s="276"/>
      <c r="AG3" s="276" t="s">
        <v>382</v>
      </c>
      <c r="AH3" s="276" t="s">
        <v>381</v>
      </c>
      <c r="AI3" s="276">
        <f t="shared" si="2"/>
        <v>4</v>
      </c>
      <c r="AJ3" s="279" t="str">
        <f t="shared" si="3"/>
        <v>AUSTELL 1B</v>
      </c>
      <c r="AK3" s="276">
        <f t="shared" si="4"/>
        <v>4</v>
      </c>
      <c r="AL3" s="279"/>
      <c r="AM3" s="276"/>
      <c r="AN3" s="279"/>
      <c r="AP3" s="279">
        <f t="shared" si="5"/>
        <v>12</v>
      </c>
    </row>
    <row r="4" spans="1:52" x14ac:dyDescent="0.2">
      <c r="A4" s="276">
        <v>3</v>
      </c>
      <c r="B4" s="279" t="s">
        <v>63</v>
      </c>
      <c r="C4" s="276" t="s">
        <v>324</v>
      </c>
      <c r="D4" s="276">
        <v>1043</v>
      </c>
      <c r="E4" s="276" t="s">
        <v>109</v>
      </c>
      <c r="F4" s="276"/>
      <c r="G4" s="276"/>
      <c r="H4" s="276" t="s">
        <v>108</v>
      </c>
      <c r="I4" s="276">
        <v>4</v>
      </c>
      <c r="J4" s="276"/>
      <c r="K4" s="281"/>
      <c r="L4" s="276"/>
      <c r="M4" s="276"/>
      <c r="N4" s="276"/>
      <c r="O4" s="276"/>
      <c r="P4" s="276"/>
      <c r="Q4" s="276"/>
      <c r="R4" s="281">
        <v>1</v>
      </c>
      <c r="S4" s="281">
        <v>1</v>
      </c>
      <c r="T4" s="281">
        <v>1</v>
      </c>
      <c r="U4" s="281">
        <v>1</v>
      </c>
      <c r="V4" s="289"/>
      <c r="W4" s="291"/>
      <c r="X4" s="276"/>
      <c r="Y4" s="276"/>
      <c r="Z4" s="276"/>
      <c r="AA4" s="290"/>
      <c r="AB4" s="285">
        <f t="shared" si="0"/>
        <v>4</v>
      </c>
      <c r="AC4" s="276">
        <f t="shared" si="1"/>
        <v>4</v>
      </c>
      <c r="AD4" s="276"/>
      <c r="AE4" s="276"/>
      <c r="AF4" s="276"/>
      <c r="AG4" s="276" t="s">
        <v>382</v>
      </c>
      <c r="AH4" s="276" t="s">
        <v>381</v>
      </c>
      <c r="AI4" s="276">
        <f t="shared" si="2"/>
        <v>4</v>
      </c>
      <c r="AJ4" s="279" t="str">
        <f t="shared" si="3"/>
        <v>BIRNEY 01</v>
      </c>
      <c r="AK4" s="276">
        <f t="shared" si="4"/>
        <v>4</v>
      </c>
      <c r="AL4" s="279"/>
      <c r="AM4" s="276"/>
      <c r="AN4" s="279"/>
      <c r="AP4" s="279">
        <f t="shared" si="5"/>
        <v>8</v>
      </c>
    </row>
    <row r="5" spans="1:52" x14ac:dyDescent="0.2">
      <c r="A5" s="280">
        <v>4</v>
      </c>
      <c r="B5" s="292" t="s">
        <v>66</v>
      </c>
      <c r="C5" s="280" t="s">
        <v>321</v>
      </c>
      <c r="D5" s="280">
        <v>1074</v>
      </c>
      <c r="E5" s="280" t="s">
        <v>109</v>
      </c>
      <c r="F5" s="280"/>
      <c r="G5" s="280"/>
      <c r="H5" s="280" t="s">
        <v>108</v>
      </c>
      <c r="I5" s="280">
        <v>2</v>
      </c>
      <c r="J5" s="280"/>
      <c r="K5" s="297">
        <v>1</v>
      </c>
      <c r="L5" s="280">
        <v>1</v>
      </c>
      <c r="M5" s="280">
        <v>1</v>
      </c>
      <c r="N5" s="280">
        <v>1</v>
      </c>
      <c r="O5" s="280">
        <v>1</v>
      </c>
      <c r="P5" s="280"/>
      <c r="Q5" s="280"/>
      <c r="R5" s="297"/>
      <c r="S5" s="297"/>
      <c r="T5" s="297"/>
      <c r="U5" s="297"/>
      <c r="V5" s="296"/>
      <c r="W5" s="295">
        <v>1</v>
      </c>
      <c r="X5" s="280"/>
      <c r="Y5" s="280"/>
      <c r="Z5" s="326">
        <v>1</v>
      </c>
      <c r="AA5" s="294"/>
      <c r="AB5" s="293">
        <f t="shared" si="0"/>
        <v>5</v>
      </c>
      <c r="AC5" s="280">
        <f t="shared" si="1"/>
        <v>7</v>
      </c>
      <c r="AD5" s="280"/>
      <c r="AE5" s="280"/>
      <c r="AF5" s="280"/>
      <c r="AG5" s="280" t="s">
        <v>382</v>
      </c>
      <c r="AH5" s="280" t="s">
        <v>381</v>
      </c>
      <c r="AI5" s="280">
        <f t="shared" si="2"/>
        <v>5</v>
      </c>
      <c r="AJ5" s="292" t="str">
        <f t="shared" si="3"/>
        <v>CHALKER 01</v>
      </c>
      <c r="AK5" s="280">
        <f t="shared" si="4"/>
        <v>5</v>
      </c>
      <c r="AL5" s="292"/>
      <c r="AM5" s="280"/>
      <c r="AN5" s="292"/>
      <c r="AP5" s="279">
        <f t="shared" si="5"/>
        <v>14</v>
      </c>
      <c r="AQ5" s="328">
        <v>21</v>
      </c>
    </row>
    <row r="6" spans="1:52" x14ac:dyDescent="0.2">
      <c r="A6" s="276">
        <v>5</v>
      </c>
      <c r="B6" s="279" t="s">
        <v>64</v>
      </c>
      <c r="C6" s="276" t="s">
        <v>319</v>
      </c>
      <c r="D6" s="276">
        <v>1059</v>
      </c>
      <c r="E6" s="276" t="s">
        <v>109</v>
      </c>
      <c r="F6" s="276"/>
      <c r="G6" s="276"/>
      <c r="H6" s="276" t="s">
        <v>108</v>
      </c>
      <c r="I6" s="276">
        <v>2</v>
      </c>
      <c r="J6" s="276"/>
      <c r="K6" s="281">
        <v>1</v>
      </c>
      <c r="L6" s="276">
        <v>1</v>
      </c>
      <c r="M6" s="276">
        <v>1</v>
      </c>
      <c r="N6" s="276">
        <v>1</v>
      </c>
      <c r="O6" s="276">
        <v>1</v>
      </c>
      <c r="P6" s="276"/>
      <c r="Q6" s="276"/>
      <c r="R6" s="281"/>
      <c r="S6" s="281"/>
      <c r="T6" s="281"/>
      <c r="U6" s="281"/>
      <c r="V6" s="289"/>
      <c r="W6" s="291"/>
      <c r="X6" s="276"/>
      <c r="Y6" s="276"/>
      <c r="Z6" s="276"/>
      <c r="AA6" s="290"/>
      <c r="AB6" s="285">
        <f t="shared" si="0"/>
        <v>5</v>
      </c>
      <c r="AC6" s="276">
        <f t="shared" si="1"/>
        <v>5</v>
      </c>
      <c r="AD6" s="276"/>
      <c r="AE6" s="276"/>
      <c r="AF6" s="276"/>
      <c r="AG6" s="284" t="s">
        <v>382</v>
      </c>
      <c r="AH6" s="284" t="s">
        <v>381</v>
      </c>
      <c r="AI6" s="284">
        <f t="shared" si="2"/>
        <v>5</v>
      </c>
      <c r="AJ6" s="283" t="str">
        <f t="shared" si="3"/>
        <v>CHATTAHOOCHEE 01</v>
      </c>
      <c r="AK6" s="284">
        <f t="shared" si="4"/>
        <v>5</v>
      </c>
      <c r="AL6" s="283"/>
      <c r="AM6" s="284"/>
      <c r="AN6" s="283"/>
      <c r="AP6" s="279">
        <f t="shared" si="5"/>
        <v>10</v>
      </c>
    </row>
    <row r="7" spans="1:52" x14ac:dyDescent="0.2">
      <c r="A7" s="276">
        <v>6</v>
      </c>
      <c r="B7" s="279" t="s">
        <v>61</v>
      </c>
      <c r="C7" s="276" t="s">
        <v>315</v>
      </c>
      <c r="D7" s="276">
        <v>1028</v>
      </c>
      <c r="E7" s="320">
        <v>1006</v>
      </c>
      <c r="F7" s="320">
        <v>1037</v>
      </c>
      <c r="G7" s="276"/>
      <c r="H7" s="276" t="s">
        <v>108</v>
      </c>
      <c r="I7" s="276">
        <v>4</v>
      </c>
      <c r="J7" s="276"/>
      <c r="K7" s="281"/>
      <c r="L7" s="276"/>
      <c r="M7" s="276"/>
      <c r="N7" s="276"/>
      <c r="O7" s="276"/>
      <c r="P7" s="276"/>
      <c r="Q7" s="276"/>
      <c r="R7" s="281">
        <v>1</v>
      </c>
      <c r="S7" s="281">
        <v>1</v>
      </c>
      <c r="T7" s="281">
        <v>1</v>
      </c>
      <c r="U7" s="281">
        <v>1</v>
      </c>
      <c r="V7" s="289"/>
      <c r="W7" s="291"/>
      <c r="X7" s="276"/>
      <c r="Y7" s="276"/>
      <c r="Z7" s="314">
        <v>2</v>
      </c>
      <c r="AA7" s="290"/>
      <c r="AB7" s="285">
        <f t="shared" si="0"/>
        <v>4</v>
      </c>
      <c r="AC7" s="276">
        <f t="shared" si="1"/>
        <v>6</v>
      </c>
      <c r="AD7" s="276"/>
      <c r="AE7" s="276"/>
      <c r="AF7" s="276"/>
      <c r="AG7" s="276" t="s">
        <v>382</v>
      </c>
      <c r="AH7" s="276" t="s">
        <v>381</v>
      </c>
      <c r="AI7" s="276">
        <f t="shared" si="2"/>
        <v>4</v>
      </c>
      <c r="AJ7" s="279" t="str">
        <f t="shared" si="3"/>
        <v>CLARKDALE 01</v>
      </c>
      <c r="AK7" s="276">
        <f t="shared" si="4"/>
        <v>4</v>
      </c>
      <c r="AL7" s="279"/>
      <c r="AM7" s="276"/>
      <c r="AN7" s="279"/>
      <c r="AP7" s="279">
        <f t="shared" si="5"/>
        <v>12</v>
      </c>
      <c r="AQ7" s="328">
        <v>18</v>
      </c>
    </row>
    <row r="8" spans="1:52" x14ac:dyDescent="0.2">
      <c r="A8" s="276">
        <v>7</v>
      </c>
      <c r="B8" s="279" t="s">
        <v>59</v>
      </c>
      <c r="C8" s="276" t="s">
        <v>313</v>
      </c>
      <c r="D8" s="276">
        <v>1006</v>
      </c>
      <c r="E8" s="276" t="s">
        <v>109</v>
      </c>
      <c r="F8" s="276"/>
      <c r="G8" s="276"/>
      <c r="H8" s="276" t="s">
        <v>108</v>
      </c>
      <c r="I8" s="276">
        <v>4</v>
      </c>
      <c r="J8" s="276"/>
      <c r="K8" s="281"/>
      <c r="L8" s="276"/>
      <c r="M8" s="276"/>
      <c r="N8" s="276"/>
      <c r="O8" s="276"/>
      <c r="P8" s="276"/>
      <c r="Q8" s="276"/>
      <c r="R8" s="281">
        <v>1</v>
      </c>
      <c r="S8" s="281">
        <v>1</v>
      </c>
      <c r="T8" s="281">
        <v>1</v>
      </c>
      <c r="U8" s="281">
        <v>1</v>
      </c>
      <c r="V8" s="289"/>
      <c r="W8" s="291"/>
      <c r="X8" s="276"/>
      <c r="Y8" s="276"/>
      <c r="Z8" s="276"/>
      <c r="AA8" s="290"/>
      <c r="AB8" s="285">
        <f t="shared" si="0"/>
        <v>4</v>
      </c>
      <c r="AC8" s="276">
        <f t="shared" si="1"/>
        <v>4</v>
      </c>
      <c r="AD8" s="276"/>
      <c r="AE8" s="276"/>
      <c r="AF8" s="276"/>
      <c r="AG8" s="276" t="s">
        <v>382</v>
      </c>
      <c r="AH8" s="276" t="s">
        <v>381</v>
      </c>
      <c r="AI8" s="276">
        <f t="shared" si="2"/>
        <v>4</v>
      </c>
      <c r="AJ8" s="279" t="str">
        <f t="shared" si="3"/>
        <v>CLARKDALE 02</v>
      </c>
      <c r="AK8" s="276">
        <f t="shared" si="4"/>
        <v>4</v>
      </c>
      <c r="AL8" s="279"/>
      <c r="AM8" s="276"/>
      <c r="AN8" s="279"/>
      <c r="AP8" s="279">
        <f t="shared" si="5"/>
        <v>8</v>
      </c>
    </row>
    <row r="9" spans="1:52" x14ac:dyDescent="0.2">
      <c r="A9" s="280">
        <v>8</v>
      </c>
      <c r="B9" s="292" t="s">
        <v>62</v>
      </c>
      <c r="C9" s="280" t="s">
        <v>308</v>
      </c>
      <c r="D9" s="280">
        <v>1039</v>
      </c>
      <c r="E9" s="327">
        <v>1051</v>
      </c>
      <c r="F9" s="280">
        <v>1104</v>
      </c>
      <c r="G9" s="280">
        <v>1109</v>
      </c>
      <c r="H9" s="280" t="s">
        <v>109</v>
      </c>
      <c r="I9" s="280">
        <v>2</v>
      </c>
      <c r="J9" s="280"/>
      <c r="K9" s="297">
        <v>1</v>
      </c>
      <c r="L9" s="280">
        <v>1</v>
      </c>
      <c r="M9" s="280">
        <v>1</v>
      </c>
      <c r="N9" s="280">
        <v>1</v>
      </c>
      <c r="O9" s="280">
        <v>1</v>
      </c>
      <c r="P9" s="280"/>
      <c r="Q9" s="280"/>
      <c r="R9" s="297"/>
      <c r="S9" s="297"/>
      <c r="T9" s="297"/>
      <c r="U9" s="297"/>
      <c r="V9" s="296"/>
      <c r="W9" s="295"/>
      <c r="X9" s="280"/>
      <c r="Y9" s="280"/>
      <c r="Z9" s="326">
        <v>3</v>
      </c>
      <c r="AA9" s="294"/>
      <c r="AB9" s="293">
        <f t="shared" si="0"/>
        <v>5</v>
      </c>
      <c r="AC9" s="280">
        <f t="shared" si="1"/>
        <v>8</v>
      </c>
      <c r="AD9" s="280"/>
      <c r="AE9" s="280"/>
      <c r="AF9" s="280"/>
      <c r="AG9" s="280" t="s">
        <v>382</v>
      </c>
      <c r="AH9" s="280" t="s">
        <v>381</v>
      </c>
      <c r="AI9" s="280">
        <f t="shared" si="2"/>
        <v>5</v>
      </c>
      <c r="AJ9" s="292" t="str">
        <f t="shared" si="3"/>
        <v>DOBBINS 01</v>
      </c>
      <c r="AK9" s="280">
        <f t="shared" si="4"/>
        <v>5</v>
      </c>
      <c r="AL9" s="292"/>
      <c r="AM9" s="280"/>
      <c r="AN9" s="292"/>
      <c r="AP9" s="279">
        <f t="shared" si="5"/>
        <v>16</v>
      </c>
    </row>
    <row r="10" spans="1:52" x14ac:dyDescent="0.2">
      <c r="A10" s="276">
        <v>9</v>
      </c>
      <c r="B10" s="279" t="s">
        <v>60</v>
      </c>
      <c r="C10" s="276" t="s">
        <v>305</v>
      </c>
      <c r="D10" s="276">
        <v>1051</v>
      </c>
      <c r="E10" s="276">
        <v>1059</v>
      </c>
      <c r="F10" s="276"/>
      <c r="G10" s="276"/>
      <c r="H10" s="276" t="s">
        <v>109</v>
      </c>
      <c r="I10" s="276">
        <v>2</v>
      </c>
      <c r="J10" s="276"/>
      <c r="K10" s="281">
        <v>1</v>
      </c>
      <c r="L10" s="276">
        <v>1</v>
      </c>
      <c r="M10" s="276">
        <v>1</v>
      </c>
      <c r="N10" s="276">
        <v>1</v>
      </c>
      <c r="O10" s="276">
        <v>1</v>
      </c>
      <c r="P10" s="276"/>
      <c r="Q10" s="276"/>
      <c r="R10" s="281"/>
      <c r="S10" s="281"/>
      <c r="T10" s="281"/>
      <c r="U10" s="281"/>
      <c r="V10" s="289"/>
      <c r="W10" s="291"/>
      <c r="X10" s="276"/>
      <c r="Y10" s="276"/>
      <c r="Z10" s="314">
        <v>1</v>
      </c>
      <c r="AA10" s="290"/>
      <c r="AB10" s="285">
        <f t="shared" si="0"/>
        <v>5</v>
      </c>
      <c r="AC10" s="276">
        <f t="shared" si="1"/>
        <v>6</v>
      </c>
      <c r="AD10" s="276"/>
      <c r="AE10" s="276"/>
      <c r="AF10" s="276"/>
      <c r="AG10" s="276" t="s">
        <v>382</v>
      </c>
      <c r="AH10" s="276" t="s">
        <v>381</v>
      </c>
      <c r="AI10" s="276">
        <f t="shared" si="2"/>
        <v>5</v>
      </c>
      <c r="AJ10" s="279" t="str">
        <f t="shared" si="3"/>
        <v>DOBBINS 02</v>
      </c>
      <c r="AK10" s="276">
        <f t="shared" si="4"/>
        <v>5</v>
      </c>
      <c r="AL10" s="279"/>
      <c r="AM10" s="276"/>
      <c r="AN10" s="279"/>
      <c r="AP10" s="279">
        <f t="shared" si="5"/>
        <v>12</v>
      </c>
    </row>
    <row r="11" spans="1:52" x14ac:dyDescent="0.2">
      <c r="A11" s="276">
        <v>10</v>
      </c>
      <c r="B11" s="279" t="s">
        <v>58</v>
      </c>
      <c r="C11" s="276" t="s">
        <v>302</v>
      </c>
      <c r="D11" s="276">
        <v>1074</v>
      </c>
      <c r="E11" s="276">
        <v>1083</v>
      </c>
      <c r="F11" s="276"/>
      <c r="G11" s="276"/>
      <c r="H11" s="276" t="s">
        <v>109</v>
      </c>
      <c r="I11" s="276">
        <v>2</v>
      </c>
      <c r="J11" s="276"/>
      <c r="K11" s="281">
        <v>1</v>
      </c>
      <c r="L11" s="276">
        <v>1</v>
      </c>
      <c r="M11" s="276">
        <v>1</v>
      </c>
      <c r="N11" s="276">
        <v>1</v>
      </c>
      <c r="O11" s="276">
        <v>1</v>
      </c>
      <c r="P11" s="276"/>
      <c r="Q11" s="276"/>
      <c r="R11" s="281"/>
      <c r="S11" s="281"/>
      <c r="T11" s="281"/>
      <c r="U11" s="281"/>
      <c r="V11" s="289"/>
      <c r="W11" s="291"/>
      <c r="X11" s="276"/>
      <c r="Y11" s="276"/>
      <c r="Z11" s="314">
        <v>1</v>
      </c>
      <c r="AA11" s="290"/>
      <c r="AB11" s="285">
        <f t="shared" si="0"/>
        <v>5</v>
      </c>
      <c r="AC11" s="276">
        <f t="shared" si="1"/>
        <v>6</v>
      </c>
      <c r="AD11" s="276"/>
      <c r="AE11" s="276"/>
      <c r="AF11" s="276"/>
      <c r="AG11" s="276" t="s">
        <v>382</v>
      </c>
      <c r="AH11" s="276" t="s">
        <v>381</v>
      </c>
      <c r="AI11" s="276">
        <f t="shared" si="2"/>
        <v>5</v>
      </c>
      <c r="AJ11" s="279" t="str">
        <f t="shared" si="3"/>
        <v>EAST PIEDMONT 01</v>
      </c>
      <c r="AK11" s="276">
        <f t="shared" si="4"/>
        <v>5</v>
      </c>
      <c r="AL11" s="279"/>
      <c r="AM11" s="276"/>
      <c r="AN11" s="279"/>
      <c r="AP11" s="279">
        <f t="shared" si="5"/>
        <v>12</v>
      </c>
    </row>
    <row r="12" spans="1:52" x14ac:dyDescent="0.2">
      <c r="A12" s="276">
        <v>11</v>
      </c>
      <c r="B12" s="279" t="s">
        <v>57</v>
      </c>
      <c r="C12" s="276" t="s">
        <v>297</v>
      </c>
      <c r="D12" s="276">
        <v>1070</v>
      </c>
      <c r="E12" s="276">
        <v>1075</v>
      </c>
      <c r="F12" s="320">
        <v>1126</v>
      </c>
      <c r="G12" s="276">
        <v>1192</v>
      </c>
      <c r="I12" s="276">
        <v>2</v>
      </c>
      <c r="J12" s="276"/>
      <c r="K12" s="281">
        <v>1</v>
      </c>
      <c r="L12" s="276">
        <v>1</v>
      </c>
      <c r="M12" s="276">
        <v>1</v>
      </c>
      <c r="N12" s="276">
        <v>1</v>
      </c>
      <c r="O12" s="276">
        <v>1</v>
      </c>
      <c r="P12" s="276"/>
      <c r="Q12" s="276"/>
      <c r="R12" s="281"/>
      <c r="S12" s="281"/>
      <c r="T12" s="281"/>
      <c r="U12" s="281"/>
      <c r="V12" s="289"/>
      <c r="W12" s="291"/>
      <c r="X12" s="276"/>
      <c r="Y12" s="276"/>
      <c r="Z12" s="314">
        <v>3</v>
      </c>
      <c r="AA12" s="290"/>
      <c r="AB12" s="285">
        <f t="shared" si="0"/>
        <v>5</v>
      </c>
      <c r="AC12" s="276">
        <f t="shared" si="1"/>
        <v>8</v>
      </c>
      <c r="AD12" s="276"/>
      <c r="AE12" s="276"/>
      <c r="AF12" s="276"/>
      <c r="AG12" s="276" t="s">
        <v>382</v>
      </c>
      <c r="AH12" s="276" t="s">
        <v>381</v>
      </c>
      <c r="AI12" s="276">
        <f t="shared" si="2"/>
        <v>5</v>
      </c>
      <c r="AJ12" s="279" t="str">
        <f t="shared" si="3"/>
        <v>ELIZABETH 01</v>
      </c>
      <c r="AK12" s="276">
        <f t="shared" si="4"/>
        <v>5</v>
      </c>
      <c r="AL12" s="279"/>
      <c r="AM12" s="276"/>
      <c r="AN12" s="279"/>
      <c r="AP12" s="279">
        <f t="shared" si="5"/>
        <v>16</v>
      </c>
    </row>
    <row r="13" spans="1:52" x14ac:dyDescent="0.2">
      <c r="A13" s="276">
        <v>12</v>
      </c>
      <c r="B13" s="279" t="s">
        <v>56</v>
      </c>
      <c r="C13" s="276" t="s">
        <v>295</v>
      </c>
      <c r="D13" s="276">
        <v>1083</v>
      </c>
      <c r="E13" s="276" t="s">
        <v>109</v>
      </c>
      <c r="F13" s="276"/>
      <c r="G13" s="276"/>
      <c r="H13" s="276" t="s">
        <v>108</v>
      </c>
      <c r="I13" s="276">
        <v>2</v>
      </c>
      <c r="J13" s="276"/>
      <c r="K13" s="281">
        <v>1</v>
      </c>
      <c r="L13" s="276">
        <v>1</v>
      </c>
      <c r="M13" s="276">
        <v>1</v>
      </c>
      <c r="N13" s="276">
        <v>1</v>
      </c>
      <c r="O13" s="276">
        <v>1</v>
      </c>
      <c r="P13" s="276"/>
      <c r="Q13" s="276"/>
      <c r="R13" s="281"/>
      <c r="S13" s="281"/>
      <c r="T13" s="281"/>
      <c r="U13" s="281"/>
      <c r="V13" s="289"/>
      <c r="W13" s="291"/>
      <c r="X13" s="276"/>
      <c r="Y13" s="276"/>
      <c r="Z13" s="276"/>
      <c r="AA13" s="290"/>
      <c r="AB13" s="285">
        <f t="shared" si="0"/>
        <v>5</v>
      </c>
      <c r="AC13" s="276">
        <f t="shared" si="1"/>
        <v>5</v>
      </c>
      <c r="AD13" s="276"/>
      <c r="AE13" s="276"/>
      <c r="AF13" s="276"/>
      <c r="AG13" s="276" t="s">
        <v>382</v>
      </c>
      <c r="AH13" s="276" t="s">
        <v>381</v>
      </c>
      <c r="AI13" s="276">
        <f t="shared" si="2"/>
        <v>5</v>
      </c>
      <c r="AJ13" s="279" t="str">
        <f t="shared" si="3"/>
        <v>ELIZABETH 02</v>
      </c>
      <c r="AK13" s="276">
        <f t="shared" si="4"/>
        <v>5</v>
      </c>
      <c r="AL13" s="279"/>
      <c r="AM13" s="276"/>
      <c r="AN13" s="279"/>
      <c r="AP13" s="279">
        <f t="shared" si="5"/>
        <v>10</v>
      </c>
    </row>
    <row r="14" spans="1:52" x14ac:dyDescent="0.2">
      <c r="A14" s="276">
        <v>13</v>
      </c>
      <c r="B14" s="279" t="s">
        <v>54</v>
      </c>
      <c r="C14" s="276" t="s">
        <v>293</v>
      </c>
      <c r="D14" s="276">
        <v>1084</v>
      </c>
      <c r="E14" s="276" t="s">
        <v>109</v>
      </c>
      <c r="F14" s="276"/>
      <c r="G14" s="276"/>
      <c r="H14" s="276" t="s">
        <v>108</v>
      </c>
      <c r="I14" s="276">
        <v>2</v>
      </c>
      <c r="J14" s="276"/>
      <c r="K14" s="281">
        <v>1</v>
      </c>
      <c r="L14" s="276">
        <v>1</v>
      </c>
      <c r="M14" s="276">
        <v>1</v>
      </c>
      <c r="N14" s="276">
        <v>1</v>
      </c>
      <c r="O14" s="276">
        <v>1</v>
      </c>
      <c r="P14" s="276"/>
      <c r="Q14" s="276"/>
      <c r="R14" s="281"/>
      <c r="S14" s="281"/>
      <c r="T14" s="281"/>
      <c r="U14" s="281"/>
      <c r="V14" s="289"/>
      <c r="W14" s="291"/>
      <c r="X14" s="276"/>
      <c r="Y14" s="276"/>
      <c r="Z14" s="276"/>
      <c r="AA14" s="290"/>
      <c r="AB14" s="285">
        <f t="shared" si="0"/>
        <v>5</v>
      </c>
      <c r="AC14" s="276">
        <f t="shared" si="1"/>
        <v>5</v>
      </c>
      <c r="AD14" s="276"/>
      <c r="AE14" s="276"/>
      <c r="AF14" s="276"/>
      <c r="AG14" s="276" t="s">
        <v>382</v>
      </c>
      <c r="AH14" s="276" t="s">
        <v>381</v>
      </c>
      <c r="AI14" s="276">
        <f t="shared" si="2"/>
        <v>5</v>
      </c>
      <c r="AJ14" s="279" t="str">
        <f t="shared" si="3"/>
        <v>ELIZABETH 04</v>
      </c>
      <c r="AK14" s="276">
        <f t="shared" si="4"/>
        <v>5</v>
      </c>
      <c r="AL14" s="279"/>
      <c r="AM14" s="276"/>
      <c r="AN14" s="279"/>
      <c r="AP14" s="279">
        <f t="shared" si="5"/>
        <v>10</v>
      </c>
    </row>
    <row r="15" spans="1:52" x14ac:dyDescent="0.2">
      <c r="A15" s="276">
        <v>14</v>
      </c>
      <c r="B15" s="325" t="s">
        <v>52</v>
      </c>
      <c r="C15" s="319" t="s">
        <v>289</v>
      </c>
      <c r="D15" s="319">
        <v>1032</v>
      </c>
      <c r="E15" s="319">
        <v>1033</v>
      </c>
      <c r="F15" s="319"/>
      <c r="G15" s="319"/>
      <c r="H15" s="319" t="s">
        <v>108</v>
      </c>
      <c r="I15" s="319">
        <v>2</v>
      </c>
      <c r="J15" s="319"/>
      <c r="K15" s="319">
        <v>1</v>
      </c>
      <c r="L15" s="319">
        <v>1</v>
      </c>
      <c r="M15" s="319">
        <v>1</v>
      </c>
      <c r="N15" s="319">
        <v>1</v>
      </c>
      <c r="O15" s="319">
        <v>1</v>
      </c>
      <c r="P15" s="319"/>
      <c r="Q15" s="319"/>
      <c r="R15" s="319"/>
      <c r="S15" s="319"/>
      <c r="T15" s="319"/>
      <c r="U15" s="319"/>
      <c r="V15" s="318"/>
      <c r="W15" s="324"/>
      <c r="X15" s="319"/>
      <c r="Y15" s="319"/>
      <c r="Z15" s="319"/>
      <c r="AA15" s="323"/>
      <c r="AB15" s="322">
        <f t="shared" si="0"/>
        <v>5</v>
      </c>
      <c r="AC15" s="319">
        <f t="shared" si="1"/>
        <v>5</v>
      </c>
      <c r="AD15" s="319">
        <f>SUM(AB15:AB16)</f>
        <v>9</v>
      </c>
      <c r="AE15" s="319"/>
      <c r="AF15" s="319"/>
      <c r="AG15" s="284" t="s">
        <v>383</v>
      </c>
      <c r="AH15" s="284" t="s">
        <v>381</v>
      </c>
      <c r="AI15" s="284">
        <f t="shared" si="2"/>
        <v>5</v>
      </c>
      <c r="AJ15" s="283" t="str">
        <f t="shared" si="3"/>
        <v>FAIR OAKS 02</v>
      </c>
      <c r="AK15" s="284">
        <f t="shared" si="4"/>
        <v>5</v>
      </c>
      <c r="AL15" s="283"/>
      <c r="AM15" s="284"/>
      <c r="AN15" s="283"/>
      <c r="AP15" s="279">
        <f t="shared" si="5"/>
        <v>10</v>
      </c>
    </row>
    <row r="16" spans="1:52" x14ac:dyDescent="0.2">
      <c r="A16" s="276">
        <v>15</v>
      </c>
      <c r="B16" s="279" t="s">
        <v>52</v>
      </c>
      <c r="C16" s="306" t="s">
        <v>289</v>
      </c>
      <c r="D16" s="306">
        <v>1033</v>
      </c>
      <c r="E16" s="306" t="s">
        <v>109</v>
      </c>
      <c r="F16" s="306"/>
      <c r="G16" s="306"/>
      <c r="H16" s="306" t="s">
        <v>108</v>
      </c>
      <c r="I16" s="306">
        <v>4</v>
      </c>
      <c r="J16" s="306"/>
      <c r="K16" s="311"/>
      <c r="L16" s="306"/>
      <c r="M16" s="306"/>
      <c r="N16" s="306"/>
      <c r="O16" s="306"/>
      <c r="P16" s="306"/>
      <c r="Q16" s="306"/>
      <c r="R16" s="311">
        <v>1</v>
      </c>
      <c r="S16" s="311">
        <v>1</v>
      </c>
      <c r="T16" s="311">
        <v>1</v>
      </c>
      <c r="U16" s="311">
        <v>1</v>
      </c>
      <c r="V16" s="310"/>
      <c r="W16" s="309"/>
      <c r="X16" s="306"/>
      <c r="Y16" s="306"/>
      <c r="Z16" s="306"/>
      <c r="AA16" s="308"/>
      <c r="AB16" s="307">
        <f t="shared" si="0"/>
        <v>4</v>
      </c>
      <c r="AC16" s="306">
        <f t="shared" si="1"/>
        <v>4</v>
      </c>
      <c r="AD16" s="306">
        <f>SUM(AC15:AC16)</f>
        <v>9</v>
      </c>
      <c r="AE16" s="306"/>
      <c r="AF16" s="306"/>
      <c r="AG16" s="276" t="s">
        <v>383</v>
      </c>
      <c r="AH16" s="276" t="s">
        <v>381</v>
      </c>
      <c r="AI16" s="276">
        <f t="shared" si="2"/>
        <v>4</v>
      </c>
      <c r="AJ16" s="279" t="str">
        <f t="shared" si="3"/>
        <v>FAIR OAKS 02</v>
      </c>
      <c r="AK16" s="276">
        <f t="shared" si="4"/>
        <v>4</v>
      </c>
      <c r="AL16" s="279"/>
      <c r="AM16" s="276"/>
      <c r="AN16" s="279"/>
      <c r="AP16" s="279">
        <f t="shared" si="5"/>
        <v>8</v>
      </c>
    </row>
    <row r="17" spans="1:45" x14ac:dyDescent="0.2">
      <c r="A17" s="280">
        <v>16</v>
      </c>
      <c r="B17" s="292" t="s">
        <v>50</v>
      </c>
      <c r="C17" s="300" t="s">
        <v>286</v>
      </c>
      <c r="D17" s="300">
        <v>1032</v>
      </c>
      <c r="E17" s="300">
        <v>1033</v>
      </c>
      <c r="F17" s="300"/>
      <c r="G17" s="300"/>
      <c r="H17" s="300" t="s">
        <v>108</v>
      </c>
      <c r="I17" s="300">
        <v>2</v>
      </c>
      <c r="J17" s="300"/>
      <c r="K17" s="305">
        <v>1</v>
      </c>
      <c r="L17" s="300">
        <v>1</v>
      </c>
      <c r="M17" s="300">
        <v>1</v>
      </c>
      <c r="N17" s="300">
        <v>1</v>
      </c>
      <c r="O17" s="300">
        <v>1</v>
      </c>
      <c r="P17" s="300"/>
      <c r="Q17" s="300"/>
      <c r="R17" s="305"/>
      <c r="S17" s="305"/>
      <c r="T17" s="305"/>
      <c r="U17" s="305"/>
      <c r="V17" s="304"/>
      <c r="W17" s="303"/>
      <c r="X17" s="300"/>
      <c r="Y17" s="300"/>
      <c r="Z17" s="300"/>
      <c r="AA17" s="302"/>
      <c r="AB17" s="301">
        <f t="shared" si="0"/>
        <v>5</v>
      </c>
      <c r="AC17" s="300">
        <f t="shared" si="1"/>
        <v>5</v>
      </c>
      <c r="AD17" s="312">
        <f>SUM(AB17:AB18)</f>
        <v>9</v>
      </c>
      <c r="AE17" s="312"/>
      <c r="AF17" s="312"/>
      <c r="AG17" s="299" t="s">
        <v>383</v>
      </c>
      <c r="AH17" s="299" t="s">
        <v>381</v>
      </c>
      <c r="AI17" s="299">
        <f t="shared" si="2"/>
        <v>5</v>
      </c>
      <c r="AJ17" s="298" t="str">
        <f t="shared" si="3"/>
        <v>FAIR OAKS 04</v>
      </c>
      <c r="AK17" s="299">
        <f t="shared" si="4"/>
        <v>5</v>
      </c>
      <c r="AL17" s="298"/>
      <c r="AM17" s="299"/>
      <c r="AN17" s="298"/>
      <c r="AP17" s="279">
        <f t="shared" si="5"/>
        <v>10</v>
      </c>
    </row>
    <row r="18" spans="1:45" x14ac:dyDescent="0.2">
      <c r="A18" s="276">
        <v>17</v>
      </c>
      <c r="B18" s="279" t="s">
        <v>50</v>
      </c>
      <c r="C18" s="306" t="s">
        <v>286</v>
      </c>
      <c r="D18" s="306">
        <v>1033</v>
      </c>
      <c r="E18" s="306" t="s">
        <v>109</v>
      </c>
      <c r="F18" s="306"/>
      <c r="G18" s="306"/>
      <c r="H18" s="306" t="s">
        <v>108</v>
      </c>
      <c r="I18" s="306">
        <v>4</v>
      </c>
      <c r="J18" s="306"/>
      <c r="K18" s="311"/>
      <c r="L18" s="306"/>
      <c r="M18" s="306"/>
      <c r="N18" s="306"/>
      <c r="O18" s="306"/>
      <c r="P18" s="306"/>
      <c r="Q18" s="306"/>
      <c r="R18" s="311">
        <v>1</v>
      </c>
      <c r="S18" s="311">
        <v>1</v>
      </c>
      <c r="T18" s="311">
        <v>1</v>
      </c>
      <c r="U18" s="311">
        <v>1</v>
      </c>
      <c r="V18" s="310"/>
      <c r="W18" s="309"/>
      <c r="X18" s="306"/>
      <c r="Y18" s="306"/>
      <c r="Z18" s="306"/>
      <c r="AA18" s="308"/>
      <c r="AB18" s="307">
        <f t="shared" si="0"/>
        <v>4</v>
      </c>
      <c r="AC18" s="306">
        <f t="shared" si="1"/>
        <v>4</v>
      </c>
      <c r="AD18" s="306">
        <f>SUM(AC17:AC18)</f>
        <v>9</v>
      </c>
      <c r="AE18" s="306"/>
      <c r="AF18" s="306"/>
      <c r="AG18" s="276" t="s">
        <v>383</v>
      </c>
      <c r="AH18" s="276" t="s">
        <v>381</v>
      </c>
      <c r="AI18" s="276">
        <f t="shared" si="2"/>
        <v>4</v>
      </c>
      <c r="AJ18" s="279" t="str">
        <f t="shared" si="3"/>
        <v>FAIR OAKS 04</v>
      </c>
      <c r="AK18" s="276">
        <f t="shared" si="4"/>
        <v>4</v>
      </c>
      <c r="AL18" s="279"/>
      <c r="AM18" s="276"/>
      <c r="AN18" s="279"/>
      <c r="AP18" s="279">
        <f t="shared" si="5"/>
        <v>8</v>
      </c>
    </row>
    <row r="19" spans="1:45" x14ac:dyDescent="0.2">
      <c r="A19" s="280">
        <v>18</v>
      </c>
      <c r="B19" s="292" t="s">
        <v>48</v>
      </c>
      <c r="C19" s="280" t="s">
        <v>284</v>
      </c>
      <c r="D19" s="280">
        <v>1073</v>
      </c>
      <c r="E19" s="280" t="s">
        <v>109</v>
      </c>
      <c r="F19" s="280"/>
      <c r="G19" s="280"/>
      <c r="H19" s="280" t="s">
        <v>108</v>
      </c>
      <c r="I19" s="280">
        <v>2</v>
      </c>
      <c r="J19" s="280"/>
      <c r="K19" s="297">
        <v>1</v>
      </c>
      <c r="L19" s="280">
        <v>1</v>
      </c>
      <c r="M19" s="280">
        <v>1</v>
      </c>
      <c r="N19" s="280">
        <v>1</v>
      </c>
      <c r="O19" s="280">
        <v>1</v>
      </c>
      <c r="P19" s="280"/>
      <c r="Q19" s="280"/>
      <c r="R19" s="297"/>
      <c r="S19" s="297"/>
      <c r="T19" s="297"/>
      <c r="U19" s="297"/>
      <c r="V19" s="296"/>
      <c r="W19" s="295"/>
      <c r="X19" s="280"/>
      <c r="Y19" s="280"/>
      <c r="Z19" s="280"/>
      <c r="AA19" s="294"/>
      <c r="AB19" s="293">
        <f t="shared" si="0"/>
        <v>5</v>
      </c>
      <c r="AC19" s="280">
        <f t="shared" si="1"/>
        <v>5</v>
      </c>
      <c r="AD19" s="280"/>
      <c r="AE19" s="280"/>
      <c r="AF19" s="280"/>
      <c r="AG19" s="299" t="s">
        <v>382</v>
      </c>
      <c r="AH19" s="299" t="s">
        <v>381</v>
      </c>
      <c r="AI19" s="299">
        <f t="shared" si="2"/>
        <v>5</v>
      </c>
      <c r="AJ19" s="298" t="str">
        <f t="shared" si="3"/>
        <v>KENNESAW 1A</v>
      </c>
      <c r="AK19" s="299">
        <f t="shared" si="4"/>
        <v>5</v>
      </c>
      <c r="AL19" s="298"/>
      <c r="AM19" s="299"/>
      <c r="AN19" s="298"/>
      <c r="AP19" s="279">
        <f t="shared" si="5"/>
        <v>10</v>
      </c>
    </row>
    <row r="20" spans="1:45" x14ac:dyDescent="0.2">
      <c r="A20" s="276">
        <v>19</v>
      </c>
      <c r="B20" s="279" t="s">
        <v>55</v>
      </c>
      <c r="C20" s="276" t="s">
        <v>281</v>
      </c>
      <c r="D20" s="276">
        <v>1010</v>
      </c>
      <c r="E20" s="276" t="s">
        <v>109</v>
      </c>
      <c r="F20" s="276"/>
      <c r="G20" s="276"/>
      <c r="H20" s="276" t="s">
        <v>108</v>
      </c>
      <c r="I20" s="276">
        <v>4</v>
      </c>
      <c r="J20" s="276"/>
      <c r="K20" s="281"/>
      <c r="L20" s="276"/>
      <c r="M20" s="276"/>
      <c r="N20" s="276"/>
      <c r="O20" s="276"/>
      <c r="P20" s="276"/>
      <c r="Q20" s="276"/>
      <c r="R20" s="281">
        <v>1</v>
      </c>
      <c r="S20" s="281">
        <v>1</v>
      </c>
      <c r="T20" s="281">
        <v>1</v>
      </c>
      <c r="U20" s="281">
        <v>1</v>
      </c>
      <c r="V20" s="289"/>
      <c r="W20" s="291"/>
      <c r="X20" s="276"/>
      <c r="Y20" s="276"/>
      <c r="Z20" s="276"/>
      <c r="AA20" s="290"/>
      <c r="AB20" s="285">
        <f t="shared" si="0"/>
        <v>4</v>
      </c>
      <c r="AC20" s="276">
        <f t="shared" si="1"/>
        <v>4</v>
      </c>
      <c r="AD20" s="276"/>
      <c r="AE20" s="276"/>
      <c r="AF20" s="276"/>
      <c r="AG20" s="276" t="s">
        <v>382</v>
      </c>
      <c r="AH20" s="276" t="s">
        <v>381</v>
      </c>
      <c r="AI20" s="276">
        <f t="shared" si="2"/>
        <v>4</v>
      </c>
      <c r="AJ20" s="279" t="str">
        <f t="shared" si="3"/>
        <v>MABLETON 1A</v>
      </c>
      <c r="AK20" s="276">
        <f t="shared" si="4"/>
        <v>4</v>
      </c>
      <c r="AL20" s="279"/>
      <c r="AM20" s="276"/>
      <c r="AN20" s="279"/>
      <c r="AP20" s="279">
        <f t="shared" si="5"/>
        <v>8</v>
      </c>
    </row>
    <row r="21" spans="1:45" x14ac:dyDescent="0.2">
      <c r="A21" s="276">
        <v>20</v>
      </c>
      <c r="B21" s="279" t="s">
        <v>53</v>
      </c>
      <c r="C21" s="276" t="s">
        <v>279</v>
      </c>
      <c r="D21" s="276">
        <v>1010</v>
      </c>
      <c r="E21" s="276" t="s">
        <v>109</v>
      </c>
      <c r="F21" s="276"/>
      <c r="G21" s="276"/>
      <c r="H21" s="276" t="s">
        <v>108</v>
      </c>
      <c r="I21" s="276">
        <v>4</v>
      </c>
      <c r="J21" s="276"/>
      <c r="K21" s="281"/>
      <c r="L21" s="276"/>
      <c r="M21" s="276"/>
      <c r="N21" s="276"/>
      <c r="O21" s="276"/>
      <c r="P21" s="276"/>
      <c r="Q21" s="276"/>
      <c r="R21" s="281">
        <v>1</v>
      </c>
      <c r="S21" s="281">
        <v>1</v>
      </c>
      <c r="T21" s="281">
        <v>1</v>
      </c>
      <c r="U21" s="281">
        <v>1</v>
      </c>
      <c r="V21" s="289"/>
      <c r="W21" s="291"/>
      <c r="X21" s="276"/>
      <c r="Y21" s="276"/>
      <c r="Z21" s="276"/>
      <c r="AA21" s="290"/>
      <c r="AB21" s="285">
        <f t="shared" si="0"/>
        <v>4</v>
      </c>
      <c r="AC21" s="276">
        <f t="shared" si="1"/>
        <v>4</v>
      </c>
      <c r="AD21" s="276"/>
      <c r="AE21" s="276"/>
      <c r="AF21" s="276"/>
      <c r="AG21" s="276" t="s">
        <v>382</v>
      </c>
      <c r="AH21" s="276" t="s">
        <v>381</v>
      </c>
      <c r="AI21" s="276">
        <f t="shared" si="2"/>
        <v>4</v>
      </c>
      <c r="AJ21" s="279" t="str">
        <f t="shared" si="3"/>
        <v>MABLETON 1B</v>
      </c>
      <c r="AK21" s="276">
        <f t="shared" si="4"/>
        <v>4</v>
      </c>
      <c r="AL21" s="279"/>
      <c r="AM21" s="276"/>
      <c r="AN21" s="279"/>
      <c r="AP21" s="279">
        <f t="shared" si="5"/>
        <v>8</v>
      </c>
    </row>
    <row r="22" spans="1:45" x14ac:dyDescent="0.2">
      <c r="A22" s="276">
        <v>21</v>
      </c>
      <c r="B22" s="279" t="s">
        <v>51</v>
      </c>
      <c r="C22" s="276" t="s">
        <v>277</v>
      </c>
      <c r="D22" s="276">
        <v>1011</v>
      </c>
      <c r="E22" s="276" t="s">
        <v>109</v>
      </c>
      <c r="F22" s="276"/>
      <c r="G22" s="276"/>
      <c r="H22" s="276" t="s">
        <v>108</v>
      </c>
      <c r="I22" s="276">
        <v>4</v>
      </c>
      <c r="J22" s="276"/>
      <c r="K22" s="281"/>
      <c r="L22" s="276"/>
      <c r="M22" s="276"/>
      <c r="N22" s="276"/>
      <c r="O22" s="276"/>
      <c r="P22" s="276"/>
      <c r="Q22" s="276"/>
      <c r="R22" s="281">
        <v>1</v>
      </c>
      <c r="S22" s="281">
        <v>1</v>
      </c>
      <c r="T22" s="281">
        <v>1</v>
      </c>
      <c r="U22" s="281">
        <v>1</v>
      </c>
      <c r="V22" s="289"/>
      <c r="W22" s="291"/>
      <c r="X22" s="276"/>
      <c r="Y22" s="276"/>
      <c r="Z22" s="276"/>
      <c r="AA22" s="290"/>
      <c r="AB22" s="285">
        <f t="shared" si="0"/>
        <v>4</v>
      </c>
      <c r="AC22" s="276">
        <f t="shared" si="1"/>
        <v>4</v>
      </c>
      <c r="AD22" s="276"/>
      <c r="AE22" s="276"/>
      <c r="AF22" s="276"/>
      <c r="AG22" s="276" t="s">
        <v>382</v>
      </c>
      <c r="AH22" s="276" t="s">
        <v>381</v>
      </c>
      <c r="AI22" s="276">
        <f t="shared" si="2"/>
        <v>4</v>
      </c>
      <c r="AJ22" s="279" t="str">
        <f t="shared" si="3"/>
        <v>MABLETON 2A</v>
      </c>
      <c r="AK22" s="276">
        <f t="shared" si="4"/>
        <v>4</v>
      </c>
      <c r="AL22" s="279"/>
      <c r="AM22" s="276"/>
      <c r="AN22" s="279"/>
      <c r="AP22" s="279">
        <f t="shared" si="5"/>
        <v>8</v>
      </c>
    </row>
    <row r="23" spans="1:45" x14ac:dyDescent="0.2">
      <c r="A23" s="276">
        <v>22</v>
      </c>
      <c r="B23" s="279" t="s">
        <v>49</v>
      </c>
      <c r="C23" s="276" t="s">
        <v>275</v>
      </c>
      <c r="D23" s="276">
        <v>1011</v>
      </c>
      <c r="E23" s="276" t="s">
        <v>109</v>
      </c>
      <c r="F23" s="276"/>
      <c r="G23" s="276"/>
      <c r="H23" s="276" t="s">
        <v>108</v>
      </c>
      <c r="I23" s="276">
        <v>4</v>
      </c>
      <c r="J23" s="276"/>
      <c r="K23" s="281"/>
      <c r="L23" s="276"/>
      <c r="M23" s="276"/>
      <c r="N23" s="276"/>
      <c r="O23" s="276"/>
      <c r="P23" s="276"/>
      <c r="Q23" s="276"/>
      <c r="R23" s="281">
        <v>1</v>
      </c>
      <c r="S23" s="281">
        <v>1</v>
      </c>
      <c r="T23" s="281">
        <v>1</v>
      </c>
      <c r="U23" s="281">
        <v>1</v>
      </c>
      <c r="V23" s="289"/>
      <c r="W23" s="291"/>
      <c r="X23" s="276"/>
      <c r="Y23" s="276"/>
      <c r="Z23" s="276"/>
      <c r="AA23" s="290"/>
      <c r="AB23" s="285">
        <f t="shared" si="0"/>
        <v>4</v>
      </c>
      <c r="AC23" s="276">
        <f t="shared" si="1"/>
        <v>4</v>
      </c>
      <c r="AD23" s="276"/>
      <c r="AE23" s="276"/>
      <c r="AF23" s="276"/>
      <c r="AG23" s="276" t="s">
        <v>382</v>
      </c>
      <c r="AH23" s="276" t="s">
        <v>381</v>
      </c>
      <c r="AI23" s="276">
        <f t="shared" si="2"/>
        <v>4</v>
      </c>
      <c r="AJ23" s="279" t="str">
        <f t="shared" si="3"/>
        <v>MABLETON 2B</v>
      </c>
      <c r="AK23" s="276">
        <f t="shared" si="4"/>
        <v>4</v>
      </c>
      <c r="AL23" s="279"/>
      <c r="AM23" s="276"/>
      <c r="AN23" s="279"/>
      <c r="AP23" s="279">
        <f t="shared" si="5"/>
        <v>8</v>
      </c>
    </row>
    <row r="24" spans="1:45" x14ac:dyDescent="0.2">
      <c r="A24" s="276">
        <v>23</v>
      </c>
      <c r="B24" s="279" t="s">
        <v>47</v>
      </c>
      <c r="C24" s="276" t="s">
        <v>273</v>
      </c>
      <c r="D24" s="276">
        <v>1012</v>
      </c>
      <c r="E24" s="276" t="s">
        <v>109</v>
      </c>
      <c r="F24" s="276"/>
      <c r="G24" s="276"/>
      <c r="H24" s="276" t="s">
        <v>108</v>
      </c>
      <c r="I24" s="276">
        <v>4</v>
      </c>
      <c r="J24" s="276"/>
      <c r="K24" s="281"/>
      <c r="L24" s="276"/>
      <c r="M24" s="276"/>
      <c r="N24" s="276"/>
      <c r="O24" s="276"/>
      <c r="P24" s="276"/>
      <c r="Q24" s="276"/>
      <c r="R24" s="281">
        <v>1</v>
      </c>
      <c r="S24" s="281">
        <v>1</v>
      </c>
      <c r="T24" s="281">
        <v>1</v>
      </c>
      <c r="U24" s="281">
        <v>1</v>
      </c>
      <c r="V24" s="289"/>
      <c r="W24" s="291"/>
      <c r="X24" s="276"/>
      <c r="Y24" s="276"/>
      <c r="Z24" s="276"/>
      <c r="AA24" s="290"/>
      <c r="AB24" s="285">
        <f t="shared" si="0"/>
        <v>4</v>
      </c>
      <c r="AC24" s="276">
        <f t="shared" si="1"/>
        <v>4</v>
      </c>
      <c r="AD24" s="276"/>
      <c r="AE24" s="276"/>
      <c r="AF24" s="276"/>
      <c r="AG24" s="276" t="s">
        <v>382</v>
      </c>
      <c r="AH24" s="276" t="s">
        <v>381</v>
      </c>
      <c r="AI24" s="276">
        <f t="shared" si="2"/>
        <v>4</v>
      </c>
      <c r="AJ24" s="279" t="str">
        <f t="shared" si="3"/>
        <v>MABLETON 3A</v>
      </c>
      <c r="AK24" s="276">
        <f t="shared" si="4"/>
        <v>4</v>
      </c>
      <c r="AL24" s="279"/>
      <c r="AM24" s="276"/>
      <c r="AN24" s="279"/>
      <c r="AP24" s="279">
        <f t="shared" si="5"/>
        <v>8</v>
      </c>
    </row>
    <row r="25" spans="1:45" x14ac:dyDescent="0.2">
      <c r="A25" s="276">
        <v>24</v>
      </c>
      <c r="B25" s="279" t="s">
        <v>45</v>
      </c>
      <c r="C25" s="276" t="s">
        <v>271</v>
      </c>
      <c r="D25" s="276">
        <v>1012</v>
      </c>
      <c r="E25" s="276" t="s">
        <v>109</v>
      </c>
      <c r="F25" s="276"/>
      <c r="G25" s="276"/>
      <c r="H25" s="276" t="s">
        <v>108</v>
      </c>
      <c r="I25" s="276">
        <v>4</v>
      </c>
      <c r="J25" s="276"/>
      <c r="K25" s="281"/>
      <c r="L25" s="276"/>
      <c r="M25" s="276"/>
      <c r="N25" s="276"/>
      <c r="O25" s="276"/>
      <c r="P25" s="276"/>
      <c r="Q25" s="276"/>
      <c r="R25" s="281">
        <v>1</v>
      </c>
      <c r="S25" s="281">
        <v>1</v>
      </c>
      <c r="T25" s="281">
        <v>1</v>
      </c>
      <c r="U25" s="281">
        <v>1</v>
      </c>
      <c r="V25" s="289"/>
      <c r="W25" s="291"/>
      <c r="X25" s="276"/>
      <c r="Y25" s="276"/>
      <c r="Z25" s="276"/>
      <c r="AA25" s="290"/>
      <c r="AB25" s="285">
        <f t="shared" si="0"/>
        <v>4</v>
      </c>
      <c r="AC25" s="276">
        <f t="shared" si="1"/>
        <v>4</v>
      </c>
      <c r="AD25" s="276"/>
      <c r="AE25" s="276"/>
      <c r="AF25" s="276"/>
      <c r="AG25" s="276" t="s">
        <v>382</v>
      </c>
      <c r="AH25" s="276" t="s">
        <v>381</v>
      </c>
      <c r="AI25" s="276">
        <f t="shared" si="2"/>
        <v>4</v>
      </c>
      <c r="AJ25" s="279" t="str">
        <f t="shared" si="3"/>
        <v>MABLETON 3B</v>
      </c>
      <c r="AK25" s="276">
        <f t="shared" si="4"/>
        <v>4</v>
      </c>
      <c r="AL25" s="279"/>
      <c r="AM25" s="276"/>
      <c r="AN25" s="279"/>
      <c r="AP25" s="279">
        <f t="shared" si="5"/>
        <v>8</v>
      </c>
    </row>
    <row r="26" spans="1:45" x14ac:dyDescent="0.2">
      <c r="A26" s="276">
        <v>25</v>
      </c>
      <c r="B26" s="279" t="s">
        <v>43</v>
      </c>
      <c r="C26" s="276" t="s">
        <v>269</v>
      </c>
      <c r="D26" s="276">
        <v>1012</v>
      </c>
      <c r="E26" s="276" t="s">
        <v>109</v>
      </c>
      <c r="F26" s="276"/>
      <c r="G26" s="276"/>
      <c r="H26" s="276" t="s">
        <v>108</v>
      </c>
      <c r="I26" s="276">
        <v>4</v>
      </c>
      <c r="J26" s="276"/>
      <c r="K26" s="281"/>
      <c r="L26" s="276"/>
      <c r="M26" s="276"/>
      <c r="N26" s="276"/>
      <c r="O26" s="276"/>
      <c r="P26" s="276"/>
      <c r="Q26" s="276"/>
      <c r="R26" s="281">
        <v>1</v>
      </c>
      <c r="S26" s="281">
        <v>1</v>
      </c>
      <c r="T26" s="281">
        <v>1</v>
      </c>
      <c r="U26" s="281">
        <v>1</v>
      </c>
      <c r="V26" s="289"/>
      <c r="W26" s="291"/>
      <c r="X26" s="276"/>
      <c r="Y26" s="276"/>
      <c r="Z26" s="276"/>
      <c r="AA26" s="290"/>
      <c r="AB26" s="285">
        <f t="shared" si="0"/>
        <v>4</v>
      </c>
      <c r="AC26" s="276">
        <f t="shared" si="1"/>
        <v>4</v>
      </c>
      <c r="AD26" s="276"/>
      <c r="AE26" s="276"/>
      <c r="AF26" s="276"/>
      <c r="AG26" s="276" t="s">
        <v>382</v>
      </c>
      <c r="AH26" s="276" t="s">
        <v>381</v>
      </c>
      <c r="AI26" s="276">
        <f t="shared" si="2"/>
        <v>4</v>
      </c>
      <c r="AJ26" s="279" t="str">
        <f t="shared" si="3"/>
        <v>MABLETON 3C</v>
      </c>
      <c r="AK26" s="276">
        <f t="shared" si="4"/>
        <v>4</v>
      </c>
      <c r="AL26" s="279"/>
      <c r="AM26" s="276"/>
      <c r="AN26" s="279"/>
      <c r="AP26" s="279">
        <f t="shared" si="5"/>
        <v>8</v>
      </c>
      <c r="AS26" s="282"/>
    </row>
    <row r="27" spans="1:45" x14ac:dyDescent="0.2">
      <c r="A27" s="276">
        <v>26</v>
      </c>
      <c r="B27" s="279" t="s">
        <v>41</v>
      </c>
      <c r="C27" s="276" t="s">
        <v>263</v>
      </c>
      <c r="D27" s="276">
        <v>1008</v>
      </c>
      <c r="E27" s="276">
        <v>1013</v>
      </c>
      <c r="F27" s="276">
        <v>1041</v>
      </c>
      <c r="G27" s="276">
        <v>1188</v>
      </c>
      <c r="H27" s="276" t="s">
        <v>109</v>
      </c>
      <c r="I27" s="276">
        <v>4</v>
      </c>
      <c r="J27" s="276"/>
      <c r="K27" s="281"/>
      <c r="L27" s="276"/>
      <c r="M27" s="276"/>
      <c r="N27" s="276"/>
      <c r="O27" s="276"/>
      <c r="P27" s="276"/>
      <c r="Q27" s="276"/>
      <c r="R27" s="281">
        <v>1</v>
      </c>
      <c r="S27" s="281">
        <v>1</v>
      </c>
      <c r="T27" s="281">
        <v>1</v>
      </c>
      <c r="U27" s="281">
        <v>1</v>
      </c>
      <c r="V27" s="289"/>
      <c r="W27" s="291"/>
      <c r="X27" s="276"/>
      <c r="Y27" s="276"/>
      <c r="Z27" s="276"/>
      <c r="AA27" s="290"/>
      <c r="AB27" s="285">
        <f t="shared" si="0"/>
        <v>4</v>
      </c>
      <c r="AC27" s="276">
        <f t="shared" si="1"/>
        <v>4</v>
      </c>
      <c r="AD27" s="276"/>
      <c r="AE27" s="276"/>
      <c r="AF27" s="276"/>
      <c r="AG27" s="276" t="s">
        <v>382</v>
      </c>
      <c r="AH27" s="276" t="s">
        <v>381</v>
      </c>
      <c r="AI27" s="276">
        <f t="shared" si="2"/>
        <v>4</v>
      </c>
      <c r="AJ27" s="279"/>
      <c r="AK27" s="276"/>
      <c r="AL27" s="279" t="str">
        <f t="shared" ref="AL27:AL51" si="6">B27</f>
        <v>MABLETON 4A</v>
      </c>
      <c r="AM27" s="276">
        <f t="shared" ref="AM27:AM51" si="7">AB27</f>
        <v>4</v>
      </c>
      <c r="AN27" s="279"/>
      <c r="AP27" s="279">
        <f t="shared" si="5"/>
        <v>8</v>
      </c>
      <c r="AS27" s="282"/>
    </row>
    <row r="28" spans="1:45" x14ac:dyDescent="0.2">
      <c r="A28" s="276">
        <v>27</v>
      </c>
      <c r="B28" s="279" t="s">
        <v>39</v>
      </c>
      <c r="C28" s="276" t="s">
        <v>261</v>
      </c>
      <c r="D28" s="276">
        <v>1008</v>
      </c>
      <c r="E28" s="276" t="s">
        <v>109</v>
      </c>
      <c r="F28" s="276"/>
      <c r="G28" s="276"/>
      <c r="H28" s="276" t="s">
        <v>108</v>
      </c>
      <c r="I28" s="276">
        <v>4</v>
      </c>
      <c r="J28" s="276"/>
      <c r="K28" s="281"/>
      <c r="L28" s="276"/>
      <c r="M28" s="276"/>
      <c r="N28" s="276"/>
      <c r="O28" s="276"/>
      <c r="P28" s="276"/>
      <c r="Q28" s="276"/>
      <c r="R28" s="281">
        <v>1</v>
      </c>
      <c r="S28" s="281">
        <v>1</v>
      </c>
      <c r="T28" s="281">
        <v>1</v>
      </c>
      <c r="U28" s="281">
        <v>1</v>
      </c>
      <c r="V28" s="289"/>
      <c r="W28" s="291"/>
      <c r="X28" s="276"/>
      <c r="Y28" s="276"/>
      <c r="Z28" s="276"/>
      <c r="AA28" s="290"/>
      <c r="AB28" s="285">
        <f t="shared" si="0"/>
        <v>4</v>
      </c>
      <c r="AC28" s="276">
        <f t="shared" si="1"/>
        <v>4</v>
      </c>
      <c r="AD28" s="276"/>
      <c r="AE28" s="276"/>
      <c r="AF28" s="276"/>
      <c r="AG28" s="276" t="s">
        <v>382</v>
      </c>
      <c r="AH28" s="276" t="s">
        <v>381</v>
      </c>
      <c r="AI28" s="276">
        <f t="shared" si="2"/>
        <v>4</v>
      </c>
      <c r="AJ28" s="279"/>
      <c r="AK28" s="276"/>
      <c r="AL28" s="279" t="str">
        <f t="shared" si="6"/>
        <v>MABLETON 4B</v>
      </c>
      <c r="AM28" s="276">
        <f t="shared" si="7"/>
        <v>4</v>
      </c>
      <c r="AN28" s="279"/>
      <c r="AP28" s="279">
        <f t="shared" si="5"/>
        <v>8</v>
      </c>
    </row>
    <row r="29" spans="1:45" x14ac:dyDescent="0.2">
      <c r="A29" s="276">
        <v>28</v>
      </c>
      <c r="B29" s="279" t="s">
        <v>37</v>
      </c>
      <c r="C29" s="276" t="s">
        <v>258</v>
      </c>
      <c r="D29" s="276">
        <v>1008</v>
      </c>
      <c r="E29" s="276">
        <v>1021</v>
      </c>
      <c r="F29" s="276"/>
      <c r="G29" s="276"/>
      <c r="H29" s="276" t="s">
        <v>109</v>
      </c>
      <c r="I29" s="276">
        <v>4</v>
      </c>
      <c r="J29" s="276"/>
      <c r="K29" s="281"/>
      <c r="L29" s="276"/>
      <c r="M29" s="276"/>
      <c r="N29" s="276"/>
      <c r="O29" s="276"/>
      <c r="P29" s="276"/>
      <c r="Q29" s="276"/>
      <c r="R29" s="281">
        <v>1</v>
      </c>
      <c r="S29" s="281">
        <v>1</v>
      </c>
      <c r="T29" s="281">
        <v>1</v>
      </c>
      <c r="U29" s="281">
        <v>1</v>
      </c>
      <c r="V29" s="289"/>
      <c r="W29" s="291"/>
      <c r="X29" s="276"/>
      <c r="Y29" s="276"/>
      <c r="Z29" s="276"/>
      <c r="AA29" s="290"/>
      <c r="AB29" s="285">
        <f t="shared" si="0"/>
        <v>4</v>
      </c>
      <c r="AC29" s="276">
        <f t="shared" si="1"/>
        <v>4</v>
      </c>
      <c r="AD29" s="276"/>
      <c r="AE29" s="276"/>
      <c r="AF29" s="276"/>
      <c r="AG29" s="276" t="s">
        <v>382</v>
      </c>
      <c r="AH29" s="276" t="s">
        <v>381</v>
      </c>
      <c r="AI29" s="276">
        <f t="shared" si="2"/>
        <v>4</v>
      </c>
      <c r="AJ29" s="279"/>
      <c r="AK29" s="276"/>
      <c r="AL29" s="279" t="str">
        <f t="shared" si="6"/>
        <v>MABLETON 4C</v>
      </c>
      <c r="AM29" s="276">
        <f t="shared" si="7"/>
        <v>4</v>
      </c>
      <c r="AN29" s="279"/>
      <c r="AP29" s="279">
        <f t="shared" si="5"/>
        <v>8</v>
      </c>
    </row>
    <row r="30" spans="1:45" x14ac:dyDescent="0.2">
      <c r="A30" s="276">
        <v>29</v>
      </c>
      <c r="B30" s="279" t="s">
        <v>35</v>
      </c>
      <c r="C30" s="276" t="s">
        <v>254</v>
      </c>
      <c r="D30" s="276">
        <v>1014</v>
      </c>
      <c r="E30" s="276">
        <v>1026</v>
      </c>
      <c r="F30" s="276">
        <v>1034</v>
      </c>
      <c r="G30" s="276"/>
      <c r="H30" s="276" t="s">
        <v>109</v>
      </c>
      <c r="I30" s="276">
        <v>4</v>
      </c>
      <c r="J30" s="276"/>
      <c r="K30" s="281"/>
      <c r="L30" s="276"/>
      <c r="M30" s="276"/>
      <c r="N30" s="276"/>
      <c r="O30" s="276"/>
      <c r="P30" s="276"/>
      <c r="Q30" s="276"/>
      <c r="R30" s="281">
        <v>1</v>
      </c>
      <c r="S30" s="281">
        <v>1</v>
      </c>
      <c r="T30" s="281">
        <v>1</v>
      </c>
      <c r="U30" s="281">
        <v>1</v>
      </c>
      <c r="V30" s="289"/>
      <c r="W30" s="291"/>
      <c r="X30" s="276"/>
      <c r="Y30" s="276"/>
      <c r="Z30" s="276"/>
      <c r="AA30" s="290"/>
      <c r="AB30" s="285">
        <f t="shared" si="0"/>
        <v>4</v>
      </c>
      <c r="AC30" s="276">
        <f t="shared" si="1"/>
        <v>4</v>
      </c>
      <c r="AD30" s="276"/>
      <c r="AE30" s="276"/>
      <c r="AF30" s="276"/>
      <c r="AG30" s="276" t="s">
        <v>382</v>
      </c>
      <c r="AH30" s="276" t="s">
        <v>381</v>
      </c>
      <c r="AI30" s="276">
        <f t="shared" si="2"/>
        <v>4</v>
      </c>
      <c r="AJ30" s="279"/>
      <c r="AK30" s="276"/>
      <c r="AL30" s="279" t="str">
        <f t="shared" si="6"/>
        <v>MABLETON 5A</v>
      </c>
      <c r="AM30" s="276">
        <f t="shared" si="7"/>
        <v>4</v>
      </c>
      <c r="AN30" s="279"/>
      <c r="AP30" s="279">
        <f t="shared" si="5"/>
        <v>8</v>
      </c>
    </row>
    <row r="31" spans="1:45" x14ac:dyDescent="0.2">
      <c r="A31" s="276">
        <v>30</v>
      </c>
      <c r="B31" s="279" t="s">
        <v>33</v>
      </c>
      <c r="C31" s="276" t="s">
        <v>251</v>
      </c>
      <c r="D31" s="276">
        <v>1005</v>
      </c>
      <c r="E31" s="276">
        <v>1014</v>
      </c>
      <c r="F31" s="276"/>
      <c r="G31" s="276"/>
      <c r="H31" s="276" t="s">
        <v>109</v>
      </c>
      <c r="I31" s="276">
        <v>4</v>
      </c>
      <c r="J31" s="276"/>
      <c r="K31" s="281"/>
      <c r="L31" s="276"/>
      <c r="M31" s="276"/>
      <c r="N31" s="276"/>
      <c r="O31" s="276"/>
      <c r="P31" s="276"/>
      <c r="Q31" s="276"/>
      <c r="R31" s="281">
        <v>1</v>
      </c>
      <c r="S31" s="281">
        <v>1</v>
      </c>
      <c r="T31" s="281">
        <v>1</v>
      </c>
      <c r="U31" s="281">
        <v>1</v>
      </c>
      <c r="V31" s="289"/>
      <c r="W31" s="291"/>
      <c r="X31" s="276"/>
      <c r="Y31" s="276"/>
      <c r="Z31" s="276"/>
      <c r="AA31" s="290"/>
      <c r="AB31" s="285">
        <f t="shared" si="0"/>
        <v>4</v>
      </c>
      <c r="AC31" s="276">
        <f t="shared" si="1"/>
        <v>4</v>
      </c>
      <c r="AD31" s="276"/>
      <c r="AE31" s="276"/>
      <c r="AF31" s="276"/>
      <c r="AG31" s="276" t="s">
        <v>382</v>
      </c>
      <c r="AH31" s="276" t="s">
        <v>381</v>
      </c>
      <c r="AI31" s="276">
        <f t="shared" si="2"/>
        <v>4</v>
      </c>
      <c r="AJ31" s="279"/>
      <c r="AK31" s="276"/>
      <c r="AL31" s="279" t="str">
        <f t="shared" si="6"/>
        <v>MABLETON 5B</v>
      </c>
      <c r="AM31" s="276">
        <f t="shared" si="7"/>
        <v>4</v>
      </c>
      <c r="AN31" s="279"/>
      <c r="AP31" s="279">
        <f t="shared" si="5"/>
        <v>8</v>
      </c>
    </row>
    <row r="32" spans="1:45" x14ac:dyDescent="0.2">
      <c r="A32" s="276">
        <v>31</v>
      </c>
      <c r="B32" s="279" t="s">
        <v>31</v>
      </c>
      <c r="C32" s="276" t="s">
        <v>247</v>
      </c>
      <c r="D32" s="276">
        <v>1027</v>
      </c>
      <c r="E32" s="276">
        <v>1035</v>
      </c>
      <c r="F32" s="276">
        <v>1036</v>
      </c>
      <c r="G32" s="276"/>
      <c r="H32" s="276" t="s">
        <v>109</v>
      </c>
      <c r="I32" s="276">
        <v>4</v>
      </c>
      <c r="J32" s="276"/>
      <c r="K32" s="281"/>
      <c r="L32" s="276"/>
      <c r="M32" s="276"/>
      <c r="N32" s="276"/>
      <c r="O32" s="276"/>
      <c r="P32" s="276"/>
      <c r="Q32" s="276"/>
      <c r="R32" s="281">
        <v>1</v>
      </c>
      <c r="S32" s="281">
        <v>1</v>
      </c>
      <c r="T32" s="281">
        <v>1</v>
      </c>
      <c r="U32" s="281">
        <v>1</v>
      </c>
      <c r="V32" s="289"/>
      <c r="W32" s="291"/>
      <c r="X32" s="276"/>
      <c r="Y32" s="276"/>
      <c r="Z32" s="276"/>
      <c r="AA32" s="290"/>
      <c r="AB32" s="285">
        <f t="shared" si="0"/>
        <v>4</v>
      </c>
      <c r="AC32" s="276">
        <f t="shared" si="1"/>
        <v>4</v>
      </c>
      <c r="AD32" s="276"/>
      <c r="AE32" s="276"/>
      <c r="AF32" s="276"/>
      <c r="AG32" s="276" t="s">
        <v>382</v>
      </c>
      <c r="AH32" s="276" t="s">
        <v>381</v>
      </c>
      <c r="AI32" s="276">
        <f t="shared" si="2"/>
        <v>4</v>
      </c>
      <c r="AJ32" s="279"/>
      <c r="AK32" s="276"/>
      <c r="AL32" s="279" t="str">
        <f t="shared" si="6"/>
        <v>MABLETON 6A</v>
      </c>
      <c r="AM32" s="276">
        <f t="shared" si="7"/>
        <v>4</v>
      </c>
      <c r="AN32" s="321"/>
      <c r="AO32" s="313"/>
      <c r="AP32" s="321">
        <f t="shared" si="5"/>
        <v>8</v>
      </c>
      <c r="AQ32" s="313">
        <v>12</v>
      </c>
    </row>
    <row r="33" spans="1:43" x14ac:dyDescent="0.2">
      <c r="A33" s="276">
        <v>32</v>
      </c>
      <c r="B33" s="279" t="s">
        <v>29</v>
      </c>
      <c r="C33" s="276" t="s">
        <v>243</v>
      </c>
      <c r="D33" s="276">
        <v>1035</v>
      </c>
      <c r="E33" s="276">
        <v>1042</v>
      </c>
      <c r="F33" s="276">
        <v>1056</v>
      </c>
      <c r="G33" s="276"/>
      <c r="H33" s="276" t="s">
        <v>109</v>
      </c>
      <c r="I33" s="276">
        <v>4</v>
      </c>
      <c r="J33" s="276"/>
      <c r="K33" s="281"/>
      <c r="L33" s="276"/>
      <c r="M33" s="276"/>
      <c r="N33" s="276"/>
      <c r="O33" s="276"/>
      <c r="P33" s="276"/>
      <c r="Q33" s="276"/>
      <c r="R33" s="281">
        <v>1</v>
      </c>
      <c r="S33" s="281">
        <v>1</v>
      </c>
      <c r="T33" s="281">
        <v>1</v>
      </c>
      <c r="U33" s="281">
        <v>1</v>
      </c>
      <c r="V33" s="289"/>
      <c r="W33" s="291"/>
      <c r="X33" s="276"/>
      <c r="Y33" s="276"/>
      <c r="Z33" s="276"/>
      <c r="AA33" s="290"/>
      <c r="AB33" s="285">
        <f t="shared" si="0"/>
        <v>4</v>
      </c>
      <c r="AC33" s="276">
        <f t="shared" si="1"/>
        <v>4</v>
      </c>
      <c r="AD33" s="276"/>
      <c r="AE33" s="276"/>
      <c r="AF33" s="276"/>
      <c r="AG33" s="276" t="s">
        <v>382</v>
      </c>
      <c r="AH33" s="276" t="s">
        <v>381</v>
      </c>
      <c r="AI33" s="276">
        <f t="shared" si="2"/>
        <v>4</v>
      </c>
      <c r="AJ33" s="279"/>
      <c r="AK33" s="276"/>
      <c r="AL33" s="279" t="str">
        <f t="shared" si="6"/>
        <v>MABLETON 6B</v>
      </c>
      <c r="AM33" s="276">
        <f t="shared" si="7"/>
        <v>4</v>
      </c>
      <c r="AN33" s="279"/>
      <c r="AP33" s="279">
        <f t="shared" si="5"/>
        <v>8</v>
      </c>
    </row>
    <row r="34" spans="1:43" x14ac:dyDescent="0.2">
      <c r="A34" s="276">
        <v>33</v>
      </c>
      <c r="B34" s="279" t="s">
        <v>27</v>
      </c>
      <c r="C34" s="276" t="s">
        <v>241</v>
      </c>
      <c r="D34" s="276">
        <v>1031</v>
      </c>
      <c r="E34" s="276" t="s">
        <v>109</v>
      </c>
      <c r="F34" s="276"/>
      <c r="G34" s="276"/>
      <c r="H34" s="276" t="s">
        <v>108</v>
      </c>
      <c r="I34" s="276">
        <v>4</v>
      </c>
      <c r="J34" s="276"/>
      <c r="K34" s="281"/>
      <c r="L34" s="276"/>
      <c r="M34" s="276"/>
      <c r="N34" s="276"/>
      <c r="O34" s="276"/>
      <c r="P34" s="276"/>
      <c r="Q34" s="276"/>
      <c r="R34" s="281">
        <v>1</v>
      </c>
      <c r="S34" s="281">
        <v>1</v>
      </c>
      <c r="T34" s="281">
        <v>1</v>
      </c>
      <c r="U34" s="281">
        <v>1</v>
      </c>
      <c r="V34" s="289"/>
      <c r="W34" s="291"/>
      <c r="X34" s="276"/>
      <c r="Y34" s="276"/>
      <c r="Z34" s="276"/>
      <c r="AA34" s="290"/>
      <c r="AB34" s="285">
        <f t="shared" ref="AB34:AB65" si="8">K34+L34+M34+N34+O34+P34+R34+S34+T34+U34+V34</f>
        <v>4</v>
      </c>
      <c r="AC34" s="276">
        <f t="shared" ref="AC34:AC65" si="9">K34+L34+M34+N34+O34+P34+R34+S34+T34+U34+V34+W34+X34+Y34+Z34+AA34</f>
        <v>4</v>
      </c>
      <c r="AD34" s="276"/>
      <c r="AE34" s="276"/>
      <c r="AF34" s="276"/>
      <c r="AG34" s="276" t="s">
        <v>382</v>
      </c>
      <c r="AH34" s="276" t="s">
        <v>381</v>
      </c>
      <c r="AI34" s="276">
        <f t="shared" ref="AI34:AI65" si="10">AB34</f>
        <v>4</v>
      </c>
      <c r="AJ34" s="279"/>
      <c r="AK34" s="276"/>
      <c r="AL34" s="279" t="str">
        <f t="shared" si="6"/>
        <v>MACLAND 01</v>
      </c>
      <c r="AM34" s="276">
        <f t="shared" si="7"/>
        <v>4</v>
      </c>
      <c r="AN34" s="279"/>
      <c r="AP34" s="279">
        <f t="shared" ref="AP34:AP65" si="11">AC34*2</f>
        <v>8</v>
      </c>
    </row>
    <row r="35" spans="1:43" x14ac:dyDescent="0.2">
      <c r="A35" s="280">
        <v>34</v>
      </c>
      <c r="B35" s="292" t="s">
        <v>46</v>
      </c>
      <c r="C35" s="280" t="s">
        <v>238</v>
      </c>
      <c r="D35" s="280">
        <v>1096</v>
      </c>
      <c r="E35" s="280">
        <v>1105</v>
      </c>
      <c r="F35" s="280"/>
      <c r="G35" s="280"/>
      <c r="H35" s="280" t="s">
        <v>109</v>
      </c>
      <c r="I35" s="280">
        <v>2</v>
      </c>
      <c r="J35" s="280"/>
      <c r="K35" s="297">
        <v>1</v>
      </c>
      <c r="L35" s="280">
        <v>1</v>
      </c>
      <c r="M35" s="280">
        <v>1</v>
      </c>
      <c r="N35" s="280">
        <v>1</v>
      </c>
      <c r="O35" s="280">
        <v>1</v>
      </c>
      <c r="P35" s="280"/>
      <c r="Q35" s="280"/>
      <c r="R35" s="297"/>
      <c r="S35" s="297"/>
      <c r="T35" s="297"/>
      <c r="U35" s="297"/>
      <c r="V35" s="296"/>
      <c r="W35" s="295"/>
      <c r="X35" s="280"/>
      <c r="Y35" s="280"/>
      <c r="Z35" s="280"/>
      <c r="AA35" s="294"/>
      <c r="AB35" s="293">
        <f t="shared" si="8"/>
        <v>5</v>
      </c>
      <c r="AC35" s="280">
        <f t="shared" si="9"/>
        <v>5</v>
      </c>
      <c r="AD35" s="280"/>
      <c r="AE35" s="280"/>
      <c r="AF35" s="280"/>
      <c r="AG35" s="280" t="s">
        <v>382</v>
      </c>
      <c r="AH35" s="280" t="s">
        <v>381</v>
      </c>
      <c r="AI35" s="280">
        <f t="shared" si="10"/>
        <v>5</v>
      </c>
      <c r="AJ35" s="292"/>
      <c r="AK35" s="280"/>
      <c r="AL35" s="292" t="str">
        <f t="shared" si="6"/>
        <v>MARIETTA 1A</v>
      </c>
      <c r="AM35" s="280">
        <f t="shared" si="7"/>
        <v>5</v>
      </c>
      <c r="AN35" s="292"/>
      <c r="AP35" s="279">
        <f t="shared" si="11"/>
        <v>10</v>
      </c>
    </row>
    <row r="36" spans="1:43" x14ac:dyDescent="0.2">
      <c r="A36" s="276">
        <v>35</v>
      </c>
      <c r="B36" s="279" t="s">
        <v>44</v>
      </c>
      <c r="C36" s="276" t="s">
        <v>236</v>
      </c>
      <c r="D36" s="276">
        <v>1097</v>
      </c>
      <c r="E36" s="276" t="s">
        <v>109</v>
      </c>
      <c r="F36" s="276"/>
      <c r="G36" s="276"/>
      <c r="H36" s="276" t="s">
        <v>108</v>
      </c>
      <c r="I36" s="276">
        <v>2</v>
      </c>
      <c r="J36" s="276"/>
      <c r="K36" s="281">
        <v>1</v>
      </c>
      <c r="L36" s="276">
        <v>1</v>
      </c>
      <c r="M36" s="276">
        <v>1</v>
      </c>
      <c r="N36" s="276">
        <v>1</v>
      </c>
      <c r="O36" s="276">
        <v>1</v>
      </c>
      <c r="P36" s="276"/>
      <c r="Q36" s="276"/>
      <c r="R36" s="281"/>
      <c r="S36" s="281"/>
      <c r="T36" s="281"/>
      <c r="U36" s="281"/>
      <c r="V36" s="289"/>
      <c r="W36" s="291"/>
      <c r="X36" s="276"/>
      <c r="Y36" s="276"/>
      <c r="Z36" s="276"/>
      <c r="AA36" s="290"/>
      <c r="AB36" s="285">
        <f t="shared" si="8"/>
        <v>5</v>
      </c>
      <c r="AC36" s="276">
        <f t="shared" si="9"/>
        <v>5</v>
      </c>
      <c r="AD36" s="276"/>
      <c r="AE36" s="276"/>
      <c r="AF36" s="276"/>
      <c r="AG36" s="276" t="s">
        <v>382</v>
      </c>
      <c r="AH36" s="276" t="s">
        <v>381</v>
      </c>
      <c r="AI36" s="276">
        <f t="shared" si="10"/>
        <v>5</v>
      </c>
      <c r="AJ36" s="279"/>
      <c r="AK36" s="276"/>
      <c r="AL36" s="279" t="str">
        <f t="shared" si="6"/>
        <v>MARIETTA 2B</v>
      </c>
      <c r="AM36" s="276">
        <f t="shared" si="7"/>
        <v>5</v>
      </c>
      <c r="AN36" s="279"/>
      <c r="AP36" s="279">
        <f t="shared" si="11"/>
        <v>10</v>
      </c>
    </row>
    <row r="37" spans="1:43" x14ac:dyDescent="0.2">
      <c r="A37" s="276">
        <v>36</v>
      </c>
      <c r="B37" s="279" t="s">
        <v>42</v>
      </c>
      <c r="C37" s="276" t="s">
        <v>234</v>
      </c>
      <c r="D37" s="276">
        <v>1082</v>
      </c>
      <c r="E37" s="276" t="s">
        <v>109</v>
      </c>
      <c r="F37" s="276"/>
      <c r="G37" s="276"/>
      <c r="H37" s="276" t="s">
        <v>108</v>
      </c>
      <c r="I37" s="276">
        <v>2</v>
      </c>
      <c r="J37" s="276"/>
      <c r="K37" s="281">
        <v>1</v>
      </c>
      <c r="L37" s="276">
        <v>1</v>
      </c>
      <c r="M37" s="276">
        <v>1</v>
      </c>
      <c r="N37" s="276">
        <v>1</v>
      </c>
      <c r="O37" s="276">
        <v>1</v>
      </c>
      <c r="P37" s="276"/>
      <c r="Q37" s="276"/>
      <c r="R37" s="281"/>
      <c r="S37" s="281"/>
      <c r="T37" s="281"/>
      <c r="U37" s="281"/>
      <c r="V37" s="289"/>
      <c r="W37" s="291"/>
      <c r="X37" s="276"/>
      <c r="Y37" s="276"/>
      <c r="Z37" s="276"/>
      <c r="AA37" s="290"/>
      <c r="AB37" s="285">
        <f t="shared" si="8"/>
        <v>5</v>
      </c>
      <c r="AC37" s="276">
        <f t="shared" si="9"/>
        <v>5</v>
      </c>
      <c r="AD37" s="276"/>
      <c r="AE37" s="276"/>
      <c r="AF37" s="276"/>
      <c r="AG37" s="276" t="s">
        <v>382</v>
      </c>
      <c r="AH37" s="276" t="s">
        <v>381</v>
      </c>
      <c r="AI37" s="276">
        <f t="shared" si="10"/>
        <v>5</v>
      </c>
      <c r="AJ37" s="279"/>
      <c r="AK37" s="276"/>
      <c r="AL37" s="279" t="str">
        <f t="shared" si="6"/>
        <v>MARIETTA 3A</v>
      </c>
      <c r="AM37" s="276">
        <f t="shared" si="7"/>
        <v>5</v>
      </c>
      <c r="AN37" s="279"/>
      <c r="AP37" s="279">
        <f t="shared" si="11"/>
        <v>10</v>
      </c>
    </row>
    <row r="38" spans="1:43" x14ac:dyDescent="0.2">
      <c r="A38" s="276">
        <v>37</v>
      </c>
      <c r="B38" s="279" t="s">
        <v>40</v>
      </c>
      <c r="C38" s="276" t="s">
        <v>231</v>
      </c>
      <c r="D38" s="276">
        <v>1098</v>
      </c>
      <c r="E38" s="276" t="s">
        <v>109</v>
      </c>
      <c r="F38" s="276"/>
      <c r="G38" s="276"/>
      <c r="H38" s="276" t="s">
        <v>108</v>
      </c>
      <c r="I38" s="276">
        <v>2</v>
      </c>
      <c r="J38" s="276"/>
      <c r="K38" s="281">
        <v>1</v>
      </c>
      <c r="L38" s="276">
        <v>1</v>
      </c>
      <c r="M38" s="276">
        <v>1</v>
      </c>
      <c r="N38" s="276">
        <v>1</v>
      </c>
      <c r="O38" s="276">
        <v>1</v>
      </c>
      <c r="P38" s="276"/>
      <c r="Q38" s="276"/>
      <c r="R38" s="281"/>
      <c r="S38" s="281"/>
      <c r="T38" s="281"/>
      <c r="U38" s="281"/>
      <c r="V38" s="289"/>
      <c r="W38" s="291"/>
      <c r="X38" s="276"/>
      <c r="Y38" s="276"/>
      <c r="Z38" s="276"/>
      <c r="AA38" s="290"/>
      <c r="AB38" s="285">
        <f t="shared" si="8"/>
        <v>5</v>
      </c>
      <c r="AC38" s="276">
        <f t="shared" si="9"/>
        <v>5</v>
      </c>
      <c r="AD38" s="276"/>
      <c r="AE38" s="276"/>
      <c r="AF38" s="276"/>
      <c r="AG38" s="276" t="s">
        <v>382</v>
      </c>
      <c r="AH38" s="276" t="s">
        <v>381</v>
      </c>
      <c r="AI38" s="276">
        <f t="shared" si="10"/>
        <v>5</v>
      </c>
      <c r="AJ38" s="279"/>
      <c r="AK38" s="276"/>
      <c r="AL38" s="279" t="str">
        <f t="shared" si="6"/>
        <v>MARIETTA 3B</v>
      </c>
      <c r="AM38" s="276">
        <f t="shared" si="7"/>
        <v>5</v>
      </c>
      <c r="AN38" s="321"/>
      <c r="AO38" s="313"/>
      <c r="AP38" s="321">
        <f t="shared" si="11"/>
        <v>10</v>
      </c>
      <c r="AQ38" s="313">
        <v>14</v>
      </c>
    </row>
    <row r="39" spans="1:43" x14ac:dyDescent="0.2">
      <c r="A39" s="276">
        <v>38</v>
      </c>
      <c r="B39" s="279" t="s">
        <v>38</v>
      </c>
      <c r="C39" s="276" t="s">
        <v>228</v>
      </c>
      <c r="D39" s="276">
        <v>1079</v>
      </c>
      <c r="E39" s="276" t="s">
        <v>109</v>
      </c>
      <c r="F39" s="276"/>
      <c r="G39" s="276"/>
      <c r="H39" s="276" t="s">
        <v>108</v>
      </c>
      <c r="I39" s="276">
        <v>2</v>
      </c>
      <c r="J39" s="276"/>
      <c r="K39" s="281">
        <v>1</v>
      </c>
      <c r="L39" s="276">
        <v>1</v>
      </c>
      <c r="M39" s="276">
        <v>1</v>
      </c>
      <c r="N39" s="276">
        <v>1</v>
      </c>
      <c r="O39" s="276">
        <v>1</v>
      </c>
      <c r="P39" s="276"/>
      <c r="Q39" s="276"/>
      <c r="R39" s="281"/>
      <c r="S39" s="281"/>
      <c r="T39" s="281"/>
      <c r="U39" s="281"/>
      <c r="V39" s="289"/>
      <c r="W39" s="291"/>
      <c r="X39" s="276"/>
      <c r="Y39" s="276"/>
      <c r="Z39" s="276"/>
      <c r="AA39" s="290"/>
      <c r="AB39" s="285">
        <f t="shared" si="8"/>
        <v>5</v>
      </c>
      <c r="AC39" s="276">
        <f t="shared" si="9"/>
        <v>5</v>
      </c>
      <c r="AD39" s="276"/>
      <c r="AE39" s="276"/>
      <c r="AF39" s="276"/>
      <c r="AG39" s="276" t="s">
        <v>382</v>
      </c>
      <c r="AH39" s="276" t="s">
        <v>381</v>
      </c>
      <c r="AI39" s="276">
        <f t="shared" si="10"/>
        <v>5</v>
      </c>
      <c r="AJ39" s="279"/>
      <c r="AK39" s="276"/>
      <c r="AL39" s="279" t="str">
        <f t="shared" si="6"/>
        <v>MARIETTA 4A</v>
      </c>
      <c r="AM39" s="276">
        <f t="shared" si="7"/>
        <v>5</v>
      </c>
      <c r="AN39" s="279"/>
      <c r="AP39" s="279">
        <f t="shared" si="11"/>
        <v>10</v>
      </c>
    </row>
    <row r="40" spans="1:43" x14ac:dyDescent="0.2">
      <c r="A40" s="276">
        <v>39</v>
      </c>
      <c r="B40" s="279" t="s">
        <v>36</v>
      </c>
      <c r="C40" s="276" t="s">
        <v>225</v>
      </c>
      <c r="D40" s="314">
        <v>1079</v>
      </c>
      <c r="E40" s="314">
        <v>1197</v>
      </c>
      <c r="F40" s="276"/>
      <c r="G40" s="276"/>
      <c r="H40" s="276" t="s">
        <v>108</v>
      </c>
      <c r="I40" s="276">
        <v>2</v>
      </c>
      <c r="J40" s="276"/>
      <c r="K40" s="281">
        <v>1</v>
      </c>
      <c r="L40" s="276">
        <v>1</v>
      </c>
      <c r="M40" s="276">
        <v>1</v>
      </c>
      <c r="N40" s="276">
        <v>1</v>
      </c>
      <c r="O40" s="276">
        <v>1</v>
      </c>
      <c r="P40" s="276"/>
      <c r="Q40" s="276"/>
      <c r="R40" s="281"/>
      <c r="S40" s="281"/>
      <c r="T40" s="281"/>
      <c r="U40" s="281"/>
      <c r="V40" s="289"/>
      <c r="W40" s="291"/>
      <c r="X40" s="276"/>
      <c r="Y40" s="276"/>
      <c r="Z40" s="276"/>
      <c r="AA40" s="290"/>
      <c r="AB40" s="285">
        <f t="shared" si="8"/>
        <v>5</v>
      </c>
      <c r="AC40" s="276">
        <f t="shared" si="9"/>
        <v>5</v>
      </c>
      <c r="AD40" s="276"/>
      <c r="AE40" s="276"/>
      <c r="AF40" s="276"/>
      <c r="AG40" s="276" t="s">
        <v>382</v>
      </c>
      <c r="AH40" s="276" t="s">
        <v>381</v>
      </c>
      <c r="AI40" s="276">
        <f t="shared" si="10"/>
        <v>5</v>
      </c>
      <c r="AJ40" s="279"/>
      <c r="AK40" s="276"/>
      <c r="AL40" s="279" t="str">
        <f t="shared" si="6"/>
        <v>MARIETTA 4B</v>
      </c>
      <c r="AM40" s="276">
        <f t="shared" si="7"/>
        <v>5</v>
      </c>
      <c r="AN40" s="279"/>
      <c r="AP40" s="279">
        <f t="shared" si="11"/>
        <v>10</v>
      </c>
    </row>
    <row r="41" spans="1:43" x14ac:dyDescent="0.2">
      <c r="A41" s="276">
        <v>40</v>
      </c>
      <c r="B41" s="279" t="s">
        <v>34</v>
      </c>
      <c r="C41" s="276" t="s">
        <v>222</v>
      </c>
      <c r="D41" s="276">
        <v>1099</v>
      </c>
      <c r="E41" s="276">
        <v>1106</v>
      </c>
      <c r="F41" s="276"/>
      <c r="G41" s="276"/>
      <c r="H41" s="276" t="s">
        <v>109</v>
      </c>
      <c r="I41" s="276">
        <v>2</v>
      </c>
      <c r="J41" s="276"/>
      <c r="K41" s="281">
        <v>1</v>
      </c>
      <c r="L41" s="276">
        <v>1</v>
      </c>
      <c r="M41" s="276">
        <v>1</v>
      </c>
      <c r="N41" s="276">
        <v>1</v>
      </c>
      <c r="O41" s="276">
        <v>1</v>
      </c>
      <c r="P41" s="276"/>
      <c r="Q41" s="276"/>
      <c r="R41" s="281"/>
      <c r="S41" s="281"/>
      <c r="T41" s="281"/>
      <c r="U41" s="281"/>
      <c r="V41" s="289"/>
      <c r="W41" s="291"/>
      <c r="X41" s="276"/>
      <c r="Y41" s="276"/>
      <c r="Z41" s="276"/>
      <c r="AA41" s="290"/>
      <c r="AB41" s="285">
        <f t="shared" si="8"/>
        <v>5</v>
      </c>
      <c r="AC41" s="276">
        <f t="shared" si="9"/>
        <v>5</v>
      </c>
      <c r="AD41" s="276"/>
      <c r="AE41" s="276"/>
      <c r="AF41" s="276"/>
      <c r="AG41" s="276" t="s">
        <v>382</v>
      </c>
      <c r="AH41" s="276" t="s">
        <v>381</v>
      </c>
      <c r="AI41" s="276">
        <f t="shared" si="10"/>
        <v>5</v>
      </c>
      <c r="AJ41" s="279"/>
      <c r="AK41" s="276"/>
      <c r="AL41" s="279" t="str">
        <f t="shared" si="6"/>
        <v>MARIETTA 5A</v>
      </c>
      <c r="AM41" s="276">
        <f t="shared" si="7"/>
        <v>5</v>
      </c>
      <c r="AN41" s="279"/>
      <c r="AP41" s="279">
        <f t="shared" si="11"/>
        <v>10</v>
      </c>
    </row>
    <row r="42" spans="1:43" x14ac:dyDescent="0.2">
      <c r="A42" s="276">
        <v>41</v>
      </c>
      <c r="B42" s="279" t="s">
        <v>32</v>
      </c>
      <c r="C42" s="276" t="s">
        <v>219</v>
      </c>
      <c r="D42" s="276">
        <v>1071</v>
      </c>
      <c r="E42" s="276">
        <v>1080</v>
      </c>
      <c r="F42" s="276"/>
      <c r="G42" s="276"/>
      <c r="H42" s="276" t="s">
        <v>109</v>
      </c>
      <c r="I42" s="276">
        <v>2</v>
      </c>
      <c r="J42" s="276"/>
      <c r="K42" s="281">
        <v>1</v>
      </c>
      <c r="L42" s="276">
        <v>1</v>
      </c>
      <c r="M42" s="276">
        <v>1</v>
      </c>
      <c r="N42" s="276">
        <v>1</v>
      </c>
      <c r="O42" s="276">
        <v>1</v>
      </c>
      <c r="P42" s="276"/>
      <c r="Q42" s="276"/>
      <c r="R42" s="281"/>
      <c r="S42" s="281"/>
      <c r="T42" s="281"/>
      <c r="U42" s="281"/>
      <c r="V42" s="289"/>
      <c r="W42" s="291"/>
      <c r="X42" s="276"/>
      <c r="Y42" s="276"/>
      <c r="Z42" s="276"/>
      <c r="AA42" s="290"/>
      <c r="AB42" s="285">
        <f t="shared" si="8"/>
        <v>5</v>
      </c>
      <c r="AC42" s="276">
        <f t="shared" si="9"/>
        <v>5</v>
      </c>
      <c r="AD42" s="276"/>
      <c r="AE42" s="276"/>
      <c r="AF42" s="276"/>
      <c r="AG42" s="276" t="s">
        <v>382</v>
      </c>
      <c r="AH42" s="276" t="s">
        <v>381</v>
      </c>
      <c r="AI42" s="276">
        <f t="shared" si="10"/>
        <v>5</v>
      </c>
      <c r="AJ42" s="279"/>
      <c r="AK42" s="276"/>
      <c r="AL42" s="279" t="str">
        <f t="shared" si="6"/>
        <v>MARIETTA 5B</v>
      </c>
      <c r="AM42" s="276">
        <f t="shared" si="7"/>
        <v>5</v>
      </c>
      <c r="AN42" s="279"/>
      <c r="AP42" s="279">
        <f t="shared" si="11"/>
        <v>10</v>
      </c>
    </row>
    <row r="43" spans="1:43" x14ac:dyDescent="0.2">
      <c r="A43" s="276">
        <v>42</v>
      </c>
      <c r="B43" s="279" t="s">
        <v>30</v>
      </c>
      <c r="C43" s="276" t="s">
        <v>216</v>
      </c>
      <c r="D43" s="276">
        <v>1081</v>
      </c>
      <c r="E43" s="276" t="s">
        <v>109</v>
      </c>
      <c r="F43" s="276"/>
      <c r="G43" s="276"/>
      <c r="H43" s="276" t="s">
        <v>108</v>
      </c>
      <c r="I43" s="276">
        <v>2</v>
      </c>
      <c r="J43" s="276"/>
      <c r="K43" s="281">
        <v>1</v>
      </c>
      <c r="L43" s="276">
        <v>1</v>
      </c>
      <c r="M43" s="276">
        <v>1</v>
      </c>
      <c r="N43" s="276">
        <v>1</v>
      </c>
      <c r="O43" s="276">
        <v>1</v>
      </c>
      <c r="P43" s="276"/>
      <c r="Q43" s="276"/>
      <c r="R43" s="281"/>
      <c r="S43" s="281"/>
      <c r="T43" s="281"/>
      <c r="U43" s="281"/>
      <c r="V43" s="289"/>
      <c r="W43" s="291"/>
      <c r="X43" s="276"/>
      <c r="Y43" s="276"/>
      <c r="Z43" s="276"/>
      <c r="AA43" s="290"/>
      <c r="AB43" s="285">
        <f t="shared" si="8"/>
        <v>5</v>
      </c>
      <c r="AC43" s="276">
        <f t="shared" si="9"/>
        <v>5</v>
      </c>
      <c r="AD43" s="276"/>
      <c r="AE43" s="276"/>
      <c r="AF43" s="276"/>
      <c r="AG43" s="276" t="s">
        <v>382</v>
      </c>
      <c r="AH43" s="276" t="s">
        <v>381</v>
      </c>
      <c r="AI43" s="276">
        <f t="shared" si="10"/>
        <v>5</v>
      </c>
      <c r="AJ43" s="279"/>
      <c r="AK43" s="276"/>
      <c r="AL43" s="279" t="str">
        <f t="shared" si="6"/>
        <v>MARIETTA 6A</v>
      </c>
      <c r="AM43" s="276">
        <f t="shared" si="7"/>
        <v>5</v>
      </c>
      <c r="AN43" s="279"/>
      <c r="AP43" s="279">
        <f t="shared" si="11"/>
        <v>10</v>
      </c>
    </row>
    <row r="44" spans="1:43" x14ac:dyDescent="0.2">
      <c r="A44" s="276">
        <v>43</v>
      </c>
      <c r="B44" s="279" t="s">
        <v>28</v>
      </c>
      <c r="C44" s="276" t="s">
        <v>214</v>
      </c>
      <c r="D44" s="276">
        <v>1081</v>
      </c>
      <c r="E44" s="276" t="s">
        <v>109</v>
      </c>
      <c r="F44" s="276"/>
      <c r="G44" s="276"/>
      <c r="H44" s="276" t="s">
        <v>108</v>
      </c>
      <c r="I44" s="276">
        <v>2</v>
      </c>
      <c r="J44" s="276"/>
      <c r="K44" s="281">
        <v>1</v>
      </c>
      <c r="L44" s="276">
        <v>1</v>
      </c>
      <c r="M44" s="276">
        <v>1</v>
      </c>
      <c r="N44" s="276">
        <v>1</v>
      </c>
      <c r="O44" s="276">
        <v>1</v>
      </c>
      <c r="P44" s="276"/>
      <c r="Q44" s="276"/>
      <c r="R44" s="281"/>
      <c r="S44" s="281"/>
      <c r="T44" s="281"/>
      <c r="U44" s="281"/>
      <c r="V44" s="289"/>
      <c r="W44" s="291"/>
      <c r="X44" s="276"/>
      <c r="Y44" s="276"/>
      <c r="Z44" s="276"/>
      <c r="AA44" s="290"/>
      <c r="AB44" s="285">
        <f t="shared" si="8"/>
        <v>5</v>
      </c>
      <c r="AC44" s="276">
        <f t="shared" si="9"/>
        <v>5</v>
      </c>
      <c r="AD44" s="276"/>
      <c r="AE44" s="276"/>
      <c r="AF44" s="276"/>
      <c r="AG44" s="276" t="s">
        <v>382</v>
      </c>
      <c r="AH44" s="276" t="s">
        <v>381</v>
      </c>
      <c r="AI44" s="276">
        <f t="shared" si="10"/>
        <v>5</v>
      </c>
      <c r="AJ44" s="279"/>
      <c r="AK44" s="276"/>
      <c r="AL44" s="279" t="str">
        <f t="shared" si="6"/>
        <v>MARIETTA 6B</v>
      </c>
      <c r="AM44" s="276">
        <f t="shared" si="7"/>
        <v>5</v>
      </c>
      <c r="AN44" s="279"/>
      <c r="AP44" s="279">
        <f t="shared" si="11"/>
        <v>10</v>
      </c>
    </row>
    <row r="45" spans="1:43" x14ac:dyDescent="0.2">
      <c r="A45" s="276">
        <v>44</v>
      </c>
      <c r="B45" s="279" t="s">
        <v>26</v>
      </c>
      <c r="C45" s="276" t="s">
        <v>209</v>
      </c>
      <c r="D45" s="276">
        <v>1038</v>
      </c>
      <c r="E45" s="276">
        <v>1040</v>
      </c>
      <c r="F45" s="276">
        <v>1058</v>
      </c>
      <c r="G45" s="276">
        <v>1107</v>
      </c>
      <c r="I45" s="276">
        <v>2</v>
      </c>
      <c r="J45" s="276"/>
      <c r="K45" s="281">
        <v>1</v>
      </c>
      <c r="L45" s="276">
        <v>1</v>
      </c>
      <c r="M45" s="276">
        <v>1</v>
      </c>
      <c r="N45" s="276">
        <v>1</v>
      </c>
      <c r="O45" s="276">
        <v>1</v>
      </c>
      <c r="P45" s="276"/>
      <c r="Q45" s="276"/>
      <c r="R45" s="281"/>
      <c r="S45" s="281"/>
      <c r="T45" s="281"/>
      <c r="U45" s="281"/>
      <c r="V45" s="289"/>
      <c r="W45" s="291"/>
      <c r="X45" s="276"/>
      <c r="Y45" s="276"/>
      <c r="Z45" s="276"/>
      <c r="AA45" s="290"/>
      <c r="AB45" s="285">
        <f t="shared" si="8"/>
        <v>5</v>
      </c>
      <c r="AC45" s="276">
        <f t="shared" si="9"/>
        <v>5</v>
      </c>
      <c r="AD45" s="276"/>
      <c r="AE45" s="276"/>
      <c r="AF45" s="276"/>
      <c r="AG45" s="284" t="s">
        <v>382</v>
      </c>
      <c r="AH45" s="284" t="s">
        <v>381</v>
      </c>
      <c r="AI45" s="284">
        <f t="shared" si="10"/>
        <v>5</v>
      </c>
      <c r="AJ45" s="283"/>
      <c r="AK45" s="284"/>
      <c r="AL45" s="283" t="str">
        <f t="shared" si="6"/>
        <v>MARIETTA 7A</v>
      </c>
      <c r="AM45" s="284">
        <f t="shared" si="7"/>
        <v>5</v>
      </c>
      <c r="AN45" s="283"/>
      <c r="AP45" s="279">
        <f t="shared" si="11"/>
        <v>10</v>
      </c>
    </row>
    <row r="46" spans="1:43" x14ac:dyDescent="0.2">
      <c r="A46" s="276">
        <v>45</v>
      </c>
      <c r="B46" s="279" t="s">
        <v>25</v>
      </c>
      <c r="C46" s="276" t="s">
        <v>206</v>
      </c>
      <c r="D46" s="276">
        <v>1028</v>
      </c>
      <c r="E46" s="276">
        <v>1031</v>
      </c>
      <c r="F46" s="276"/>
      <c r="G46" s="276"/>
      <c r="H46" s="276" t="s">
        <v>109</v>
      </c>
      <c r="I46" s="276">
        <v>4</v>
      </c>
      <c r="J46" s="276"/>
      <c r="K46" s="281"/>
      <c r="L46" s="276"/>
      <c r="M46" s="276"/>
      <c r="N46" s="276"/>
      <c r="O46" s="276"/>
      <c r="P46" s="276"/>
      <c r="Q46" s="276"/>
      <c r="R46" s="281">
        <v>1</v>
      </c>
      <c r="S46" s="281">
        <v>1</v>
      </c>
      <c r="T46" s="281">
        <v>1</v>
      </c>
      <c r="U46" s="281">
        <v>1</v>
      </c>
      <c r="V46" s="289"/>
      <c r="W46" s="291"/>
      <c r="X46" s="276"/>
      <c r="Y46" s="276"/>
      <c r="Z46" s="276"/>
      <c r="AA46" s="290"/>
      <c r="AB46" s="285">
        <f t="shared" si="8"/>
        <v>4</v>
      </c>
      <c r="AC46" s="276">
        <f t="shared" si="9"/>
        <v>4</v>
      </c>
      <c r="AD46" s="276"/>
      <c r="AE46" s="276"/>
      <c r="AF46" s="276"/>
      <c r="AG46" s="276" t="s">
        <v>382</v>
      </c>
      <c r="AH46" s="276" t="s">
        <v>381</v>
      </c>
      <c r="AI46" s="276">
        <f t="shared" si="10"/>
        <v>4</v>
      </c>
      <c r="AJ46" s="279"/>
      <c r="AK46" s="276"/>
      <c r="AL46" s="279" t="str">
        <f t="shared" si="6"/>
        <v>MCEACHERN 01</v>
      </c>
      <c r="AM46" s="276">
        <f t="shared" si="7"/>
        <v>4</v>
      </c>
      <c r="AN46" s="279"/>
      <c r="AP46" s="279">
        <f t="shared" si="11"/>
        <v>8</v>
      </c>
    </row>
    <row r="47" spans="1:43" x14ac:dyDescent="0.2">
      <c r="A47" s="276">
        <v>46</v>
      </c>
      <c r="B47" s="279" t="s">
        <v>24</v>
      </c>
      <c r="C47" s="306" t="s">
        <v>201</v>
      </c>
      <c r="D47" s="306">
        <v>1022</v>
      </c>
      <c r="E47" s="320">
        <v>1063</v>
      </c>
      <c r="F47" s="306"/>
      <c r="G47" s="306"/>
      <c r="H47" s="306" t="s">
        <v>109</v>
      </c>
      <c r="I47" s="306">
        <v>4</v>
      </c>
      <c r="J47" s="306"/>
      <c r="K47" s="311"/>
      <c r="L47" s="306"/>
      <c r="M47" s="306"/>
      <c r="N47" s="306"/>
      <c r="O47" s="306"/>
      <c r="P47" s="306"/>
      <c r="Q47" s="306"/>
      <c r="R47" s="311">
        <v>1</v>
      </c>
      <c r="S47" s="311">
        <v>1</v>
      </c>
      <c r="T47" s="311">
        <v>1</v>
      </c>
      <c r="U47" s="311">
        <v>1</v>
      </c>
      <c r="V47" s="310"/>
      <c r="W47" s="309"/>
      <c r="X47" s="306"/>
      <c r="Y47" s="306"/>
      <c r="Z47" s="306"/>
      <c r="AA47" s="308"/>
      <c r="AB47" s="307">
        <f t="shared" si="8"/>
        <v>4</v>
      </c>
      <c r="AC47" s="306">
        <f t="shared" si="9"/>
        <v>4</v>
      </c>
      <c r="AD47" s="306">
        <f>SUM(AB47:AB48)</f>
        <v>9</v>
      </c>
      <c r="AE47" s="306"/>
      <c r="AF47" s="306"/>
      <c r="AG47" s="276" t="s">
        <v>383</v>
      </c>
      <c r="AH47" s="276" t="s">
        <v>381</v>
      </c>
      <c r="AI47" s="276">
        <f t="shared" si="10"/>
        <v>4</v>
      </c>
      <c r="AJ47" s="279"/>
      <c r="AK47" s="276"/>
      <c r="AL47" s="279" t="str">
        <f t="shared" si="6"/>
        <v>NICKAJACK 01</v>
      </c>
      <c r="AM47" s="276">
        <f t="shared" si="7"/>
        <v>4</v>
      </c>
      <c r="AN47" s="279"/>
      <c r="AP47" s="279">
        <f t="shared" si="11"/>
        <v>8</v>
      </c>
    </row>
    <row r="48" spans="1:43" x14ac:dyDescent="0.2">
      <c r="A48" s="280">
        <v>47</v>
      </c>
      <c r="B48" s="292" t="s">
        <v>24</v>
      </c>
      <c r="C48" s="300" t="s">
        <v>201</v>
      </c>
      <c r="D48" s="300">
        <v>1064</v>
      </c>
      <c r="E48" s="300" t="s">
        <v>109</v>
      </c>
      <c r="F48" s="300"/>
      <c r="G48" s="300"/>
      <c r="H48" s="300" t="s">
        <v>109</v>
      </c>
      <c r="I48" s="300">
        <v>2</v>
      </c>
      <c r="J48" s="300"/>
      <c r="K48" s="305">
        <v>1</v>
      </c>
      <c r="L48" s="300">
        <v>1</v>
      </c>
      <c r="M48" s="300">
        <v>1</v>
      </c>
      <c r="N48" s="300">
        <v>1</v>
      </c>
      <c r="O48" s="300">
        <v>1</v>
      </c>
      <c r="P48" s="300"/>
      <c r="Q48" s="300"/>
      <c r="R48" s="305"/>
      <c r="S48" s="305"/>
      <c r="T48" s="305"/>
      <c r="U48" s="305"/>
      <c r="V48" s="304"/>
      <c r="W48" s="303"/>
      <c r="X48" s="300"/>
      <c r="Y48" s="300"/>
      <c r="Z48" s="300"/>
      <c r="AA48" s="302"/>
      <c r="AB48" s="301">
        <f t="shared" si="8"/>
        <v>5</v>
      </c>
      <c r="AC48" s="300">
        <f t="shared" si="9"/>
        <v>5</v>
      </c>
      <c r="AD48" s="300">
        <f>SUM(AC47:AC48)</f>
        <v>9</v>
      </c>
      <c r="AE48" s="300"/>
      <c r="AF48" s="300"/>
      <c r="AG48" s="299" t="s">
        <v>383</v>
      </c>
      <c r="AH48" s="299" t="s">
        <v>381</v>
      </c>
      <c r="AI48" s="299">
        <f t="shared" si="10"/>
        <v>5</v>
      </c>
      <c r="AJ48" s="298"/>
      <c r="AK48" s="299"/>
      <c r="AL48" s="298" t="str">
        <f t="shared" si="6"/>
        <v>NICKAJACK 01</v>
      </c>
      <c r="AM48" s="299">
        <f t="shared" si="7"/>
        <v>5</v>
      </c>
      <c r="AN48" s="298"/>
      <c r="AP48" s="279">
        <f t="shared" si="11"/>
        <v>10</v>
      </c>
    </row>
    <row r="49" spans="1:45" x14ac:dyDescent="0.2">
      <c r="A49" s="276">
        <v>48</v>
      </c>
      <c r="B49" s="279" t="s">
        <v>23</v>
      </c>
      <c r="C49" s="276" t="s">
        <v>198</v>
      </c>
      <c r="D49" s="276">
        <v>1043</v>
      </c>
      <c r="E49" s="276">
        <v>1057</v>
      </c>
      <c r="F49" s="276"/>
      <c r="G49" s="276"/>
      <c r="H49" s="276" t="s">
        <v>109</v>
      </c>
      <c r="I49" s="276">
        <v>4</v>
      </c>
      <c r="J49" s="276"/>
      <c r="K49" s="281"/>
      <c r="L49" s="276"/>
      <c r="M49" s="276"/>
      <c r="N49" s="276"/>
      <c r="O49" s="276"/>
      <c r="P49" s="276"/>
      <c r="Q49" s="276"/>
      <c r="R49" s="281">
        <v>1</v>
      </c>
      <c r="S49" s="281">
        <v>1</v>
      </c>
      <c r="T49" s="281">
        <v>1</v>
      </c>
      <c r="U49" s="281">
        <v>1</v>
      </c>
      <c r="V49" s="289"/>
      <c r="W49" s="291"/>
      <c r="X49" s="276"/>
      <c r="Y49" s="276"/>
      <c r="Z49" s="276"/>
      <c r="AA49" s="290"/>
      <c r="AB49" s="285">
        <f t="shared" si="8"/>
        <v>4</v>
      </c>
      <c r="AC49" s="276">
        <f t="shared" si="9"/>
        <v>4</v>
      </c>
      <c r="AD49" s="276"/>
      <c r="AE49" s="276"/>
      <c r="AF49" s="276"/>
      <c r="AG49" s="276" t="s">
        <v>382</v>
      </c>
      <c r="AH49" s="276" t="s">
        <v>381</v>
      </c>
      <c r="AI49" s="276">
        <f t="shared" si="10"/>
        <v>4</v>
      </c>
      <c r="AJ49" s="279"/>
      <c r="AK49" s="276"/>
      <c r="AL49" s="279" t="str">
        <f t="shared" si="6"/>
        <v>NORTON PARK 01</v>
      </c>
      <c r="AM49" s="276">
        <f t="shared" si="7"/>
        <v>4</v>
      </c>
      <c r="AN49" s="279"/>
      <c r="AP49" s="279">
        <f t="shared" si="11"/>
        <v>8</v>
      </c>
    </row>
    <row r="50" spans="1:45" x14ac:dyDescent="0.2">
      <c r="A50" s="276">
        <v>49</v>
      </c>
      <c r="B50" s="279" t="s">
        <v>21</v>
      </c>
      <c r="C50" s="306" t="s">
        <v>195</v>
      </c>
      <c r="D50" s="306">
        <v>1022</v>
      </c>
      <c r="E50" s="306" t="s">
        <v>109</v>
      </c>
      <c r="F50" s="306"/>
      <c r="G50" s="306"/>
      <c r="H50" s="306" t="s">
        <v>109</v>
      </c>
      <c r="I50" s="306">
        <v>4</v>
      </c>
      <c r="J50" s="306"/>
      <c r="K50" s="311"/>
      <c r="L50" s="306"/>
      <c r="M50" s="306"/>
      <c r="N50" s="306"/>
      <c r="O50" s="306"/>
      <c r="P50" s="306"/>
      <c r="Q50" s="306"/>
      <c r="R50" s="311">
        <v>1</v>
      </c>
      <c r="S50" s="311">
        <v>1</v>
      </c>
      <c r="T50" s="311">
        <v>1</v>
      </c>
      <c r="U50" s="311">
        <v>1</v>
      </c>
      <c r="V50" s="310"/>
      <c r="W50" s="309"/>
      <c r="X50" s="306"/>
      <c r="Y50" s="306"/>
      <c r="Z50" s="306"/>
      <c r="AA50" s="308"/>
      <c r="AB50" s="307">
        <f t="shared" si="8"/>
        <v>4</v>
      </c>
      <c r="AC50" s="306">
        <f t="shared" si="9"/>
        <v>4</v>
      </c>
      <c r="AD50" s="306">
        <f>SUM(AB50:AB51)</f>
        <v>9</v>
      </c>
      <c r="AE50" s="306"/>
      <c r="AF50" s="306"/>
      <c r="AG50" s="276" t="s">
        <v>383</v>
      </c>
      <c r="AH50" s="276" t="s">
        <v>381</v>
      </c>
      <c r="AI50" s="276">
        <f t="shared" si="10"/>
        <v>4</v>
      </c>
      <c r="AJ50" s="279"/>
      <c r="AK50" s="276"/>
      <c r="AL50" s="279" t="str">
        <f t="shared" si="6"/>
        <v>OAKDALE 01</v>
      </c>
      <c r="AM50" s="276">
        <f t="shared" si="7"/>
        <v>4</v>
      </c>
      <c r="AN50" s="279"/>
      <c r="AP50" s="279">
        <f t="shared" si="11"/>
        <v>8</v>
      </c>
    </row>
    <row r="51" spans="1:45" x14ac:dyDescent="0.2">
      <c r="A51" s="280">
        <v>50</v>
      </c>
      <c r="B51" s="292" t="s">
        <v>21</v>
      </c>
      <c r="C51" s="300" t="s">
        <v>195</v>
      </c>
      <c r="D51" s="300">
        <v>1063</v>
      </c>
      <c r="E51" s="300" t="s">
        <v>109</v>
      </c>
      <c r="F51" s="300"/>
      <c r="G51" s="300"/>
      <c r="H51" s="300" t="s">
        <v>109</v>
      </c>
      <c r="I51" s="300">
        <v>2</v>
      </c>
      <c r="J51" s="300"/>
      <c r="K51" s="305">
        <v>1</v>
      </c>
      <c r="L51" s="300">
        <v>1</v>
      </c>
      <c r="M51" s="300">
        <v>1</v>
      </c>
      <c r="N51" s="300">
        <v>1</v>
      </c>
      <c r="O51" s="300">
        <v>1</v>
      </c>
      <c r="P51" s="300"/>
      <c r="Q51" s="300"/>
      <c r="R51" s="305"/>
      <c r="S51" s="305"/>
      <c r="T51" s="305"/>
      <c r="U51" s="305"/>
      <c r="V51" s="304"/>
      <c r="W51" s="303"/>
      <c r="X51" s="300"/>
      <c r="Y51" s="300"/>
      <c r="Z51" s="300"/>
      <c r="AA51" s="302"/>
      <c r="AB51" s="301">
        <f t="shared" si="8"/>
        <v>5</v>
      </c>
      <c r="AC51" s="300">
        <f t="shared" si="9"/>
        <v>5</v>
      </c>
      <c r="AD51" s="300">
        <f>SUM(AC50:AC51)</f>
        <v>9</v>
      </c>
      <c r="AE51" s="300"/>
      <c r="AF51" s="300"/>
      <c r="AG51" s="299" t="s">
        <v>383</v>
      </c>
      <c r="AH51" s="299" t="s">
        <v>381</v>
      </c>
      <c r="AI51" s="299">
        <f t="shared" si="10"/>
        <v>5</v>
      </c>
      <c r="AJ51" s="298"/>
      <c r="AK51" s="299"/>
      <c r="AL51" s="298" t="str">
        <f t="shared" si="6"/>
        <v>OAKDALE 01</v>
      </c>
      <c r="AM51" s="299">
        <f t="shared" si="7"/>
        <v>5</v>
      </c>
      <c r="AN51" s="298"/>
      <c r="AP51" s="279">
        <f t="shared" si="11"/>
        <v>10</v>
      </c>
    </row>
    <row r="52" spans="1:45" x14ac:dyDescent="0.2">
      <c r="A52" s="276">
        <v>51</v>
      </c>
      <c r="B52" s="279" t="s">
        <v>19</v>
      </c>
      <c r="C52" s="276" t="s">
        <v>192</v>
      </c>
      <c r="D52" s="276">
        <v>1037</v>
      </c>
      <c r="E52" s="276" t="s">
        <v>109</v>
      </c>
      <c r="F52" s="276"/>
      <c r="G52" s="276"/>
      <c r="H52" s="276" t="s">
        <v>108</v>
      </c>
      <c r="I52" s="276">
        <v>4</v>
      </c>
      <c r="J52" s="276"/>
      <c r="K52" s="281"/>
      <c r="L52" s="276"/>
      <c r="M52" s="276"/>
      <c r="N52" s="276"/>
      <c r="O52" s="276"/>
      <c r="P52" s="276"/>
      <c r="Q52" s="276"/>
      <c r="R52" s="281">
        <v>1</v>
      </c>
      <c r="S52" s="281">
        <v>1</v>
      </c>
      <c r="T52" s="281">
        <v>1</v>
      </c>
      <c r="U52" s="281">
        <v>1</v>
      </c>
      <c r="V52" s="289"/>
      <c r="W52" s="291"/>
      <c r="X52" s="276"/>
      <c r="Y52" s="276"/>
      <c r="Z52" s="276"/>
      <c r="AA52" s="290"/>
      <c r="AB52" s="285">
        <f t="shared" si="8"/>
        <v>4</v>
      </c>
      <c r="AC52" s="276">
        <f t="shared" si="9"/>
        <v>4</v>
      </c>
      <c r="AD52" s="276"/>
      <c r="AE52" s="276"/>
      <c r="AF52" s="276"/>
      <c r="AG52" s="276" t="s">
        <v>382</v>
      </c>
      <c r="AH52" s="276" t="s">
        <v>381</v>
      </c>
      <c r="AI52" s="276">
        <f t="shared" si="10"/>
        <v>4</v>
      </c>
      <c r="AJ52" s="279"/>
      <c r="AK52" s="276"/>
      <c r="AL52" s="279"/>
      <c r="AM52" s="276"/>
      <c r="AN52" s="279" t="str">
        <f t="shared" ref="AN52:AN77" si="12">B52</f>
        <v>OREGON 02</v>
      </c>
      <c r="AO52" s="276">
        <f t="shared" ref="AO52:AO77" si="13">AC52</f>
        <v>4</v>
      </c>
      <c r="AP52" s="279">
        <f t="shared" si="11"/>
        <v>8</v>
      </c>
      <c r="AS52" s="282"/>
    </row>
    <row r="53" spans="1:45" x14ac:dyDescent="0.2">
      <c r="A53" s="280">
        <v>52</v>
      </c>
      <c r="B53" s="292" t="s">
        <v>22</v>
      </c>
      <c r="C53" s="280" t="s">
        <v>188</v>
      </c>
      <c r="D53" s="280">
        <v>1100</v>
      </c>
      <c r="E53" s="280">
        <v>1101</v>
      </c>
      <c r="F53" s="280">
        <v>1103</v>
      </c>
      <c r="G53" s="280"/>
      <c r="H53" s="280" t="s">
        <v>109</v>
      </c>
      <c r="I53" s="280">
        <v>2</v>
      </c>
      <c r="J53" s="280"/>
      <c r="K53" s="297">
        <v>1</v>
      </c>
      <c r="L53" s="280">
        <v>1</v>
      </c>
      <c r="M53" s="280">
        <v>1</v>
      </c>
      <c r="N53" s="280">
        <v>1</v>
      </c>
      <c r="O53" s="280">
        <v>1</v>
      </c>
      <c r="P53" s="280"/>
      <c r="Q53" s="280"/>
      <c r="R53" s="297"/>
      <c r="S53" s="297"/>
      <c r="T53" s="297"/>
      <c r="U53" s="297"/>
      <c r="V53" s="296"/>
      <c r="W53" s="295"/>
      <c r="X53" s="280"/>
      <c r="Y53" s="280"/>
      <c r="Z53" s="280"/>
      <c r="AA53" s="294"/>
      <c r="AB53" s="293">
        <f t="shared" si="8"/>
        <v>5</v>
      </c>
      <c r="AC53" s="280">
        <f t="shared" si="9"/>
        <v>5</v>
      </c>
      <c r="AD53" s="280"/>
      <c r="AE53" s="280"/>
      <c r="AF53" s="280"/>
      <c r="AG53" s="299" t="s">
        <v>382</v>
      </c>
      <c r="AH53" s="299" t="s">
        <v>381</v>
      </c>
      <c r="AI53" s="299">
        <f t="shared" si="10"/>
        <v>5</v>
      </c>
      <c r="AJ53" s="298"/>
      <c r="AK53" s="299"/>
      <c r="AL53" s="298"/>
      <c r="AM53" s="299"/>
      <c r="AN53" s="298" t="str">
        <f t="shared" si="12"/>
        <v>OREGON 03</v>
      </c>
      <c r="AO53" s="270">
        <f t="shared" si="13"/>
        <v>5</v>
      </c>
      <c r="AP53" s="279">
        <f t="shared" si="11"/>
        <v>10</v>
      </c>
      <c r="AS53" s="282"/>
    </row>
    <row r="54" spans="1:45" x14ac:dyDescent="0.2">
      <c r="A54" s="276">
        <v>53</v>
      </c>
      <c r="B54" s="279" t="s">
        <v>17</v>
      </c>
      <c r="C54" s="276" t="s">
        <v>186</v>
      </c>
      <c r="D54" s="276">
        <v>1037</v>
      </c>
      <c r="E54" s="276" t="s">
        <v>109</v>
      </c>
      <c r="F54" s="276"/>
      <c r="G54" s="276"/>
      <c r="H54" s="276" t="s">
        <v>108</v>
      </c>
      <c r="I54" s="276">
        <v>4</v>
      </c>
      <c r="J54" s="276"/>
      <c r="K54" s="281"/>
      <c r="L54" s="276"/>
      <c r="M54" s="276"/>
      <c r="N54" s="276"/>
      <c r="O54" s="276"/>
      <c r="P54" s="276"/>
      <c r="Q54" s="276"/>
      <c r="R54" s="281">
        <v>1</v>
      </c>
      <c r="S54" s="281">
        <v>1</v>
      </c>
      <c r="T54" s="281">
        <v>1</v>
      </c>
      <c r="U54" s="281">
        <v>1</v>
      </c>
      <c r="V54" s="289"/>
      <c r="W54" s="291"/>
      <c r="X54" s="276"/>
      <c r="Y54" s="276"/>
      <c r="Z54" s="276"/>
      <c r="AA54" s="290"/>
      <c r="AB54" s="285">
        <f t="shared" si="8"/>
        <v>4</v>
      </c>
      <c r="AC54" s="276">
        <f t="shared" si="9"/>
        <v>4</v>
      </c>
      <c r="AD54" s="276"/>
      <c r="AE54" s="276"/>
      <c r="AF54" s="276"/>
      <c r="AG54" s="276" t="s">
        <v>382</v>
      </c>
      <c r="AH54" s="276" t="s">
        <v>381</v>
      </c>
      <c r="AI54" s="276">
        <f t="shared" si="10"/>
        <v>4</v>
      </c>
      <c r="AJ54" s="279"/>
      <c r="AK54" s="276"/>
      <c r="AL54" s="279"/>
      <c r="AM54" s="276"/>
      <c r="AN54" s="279" t="str">
        <f t="shared" si="12"/>
        <v>OREGON 04</v>
      </c>
      <c r="AO54" s="276">
        <f t="shared" si="13"/>
        <v>4</v>
      </c>
      <c r="AP54" s="279">
        <f t="shared" si="11"/>
        <v>8</v>
      </c>
    </row>
    <row r="55" spans="1:45" x14ac:dyDescent="0.2">
      <c r="A55" s="276">
        <v>54</v>
      </c>
      <c r="B55" s="279" t="s">
        <v>15</v>
      </c>
      <c r="C55" s="276" t="s">
        <v>183</v>
      </c>
      <c r="D55" s="276">
        <v>1023</v>
      </c>
      <c r="E55" s="276">
        <v>1029</v>
      </c>
      <c r="F55" s="276"/>
      <c r="G55" s="276"/>
      <c r="H55" s="276" t="s">
        <v>109</v>
      </c>
      <c r="I55" s="276">
        <v>4</v>
      </c>
      <c r="J55" s="276"/>
      <c r="K55" s="281"/>
      <c r="L55" s="276"/>
      <c r="M55" s="276"/>
      <c r="N55" s="276"/>
      <c r="O55" s="276"/>
      <c r="P55" s="276"/>
      <c r="Q55" s="276"/>
      <c r="R55" s="281">
        <v>1</v>
      </c>
      <c r="S55" s="281">
        <v>1</v>
      </c>
      <c r="T55" s="281">
        <v>1</v>
      </c>
      <c r="U55" s="281">
        <v>1</v>
      </c>
      <c r="V55" s="289"/>
      <c r="W55" s="291"/>
      <c r="X55" s="276"/>
      <c r="Y55" s="276"/>
      <c r="Z55" s="276"/>
      <c r="AA55" s="290"/>
      <c r="AB55" s="285">
        <f t="shared" si="8"/>
        <v>4</v>
      </c>
      <c r="AC55" s="276">
        <f t="shared" si="9"/>
        <v>4</v>
      </c>
      <c r="AD55" s="276"/>
      <c r="AE55" s="276"/>
      <c r="AF55" s="276"/>
      <c r="AG55" s="276" t="s">
        <v>382</v>
      </c>
      <c r="AH55" s="276" t="s">
        <v>381</v>
      </c>
      <c r="AI55" s="276">
        <f t="shared" si="10"/>
        <v>4</v>
      </c>
      <c r="AJ55" s="279"/>
      <c r="AK55" s="276"/>
      <c r="AL55" s="279"/>
      <c r="AM55" s="276"/>
      <c r="AN55" s="279" t="str">
        <f t="shared" si="12"/>
        <v>POWDER SPRINGS 1A</v>
      </c>
      <c r="AO55" s="276">
        <f t="shared" si="13"/>
        <v>4</v>
      </c>
      <c r="AP55" s="279">
        <f t="shared" si="11"/>
        <v>8</v>
      </c>
    </row>
    <row r="56" spans="1:45" x14ac:dyDescent="0.2">
      <c r="A56" s="276">
        <v>55</v>
      </c>
      <c r="B56" s="279" t="s">
        <v>13</v>
      </c>
      <c r="C56" s="276" t="s">
        <v>180</v>
      </c>
      <c r="D56" s="276">
        <v>1024</v>
      </c>
      <c r="E56" s="276">
        <v>1184</v>
      </c>
      <c r="F56" s="276"/>
      <c r="G56" s="276"/>
      <c r="H56" s="276" t="s">
        <v>109</v>
      </c>
      <c r="I56" s="276">
        <v>4</v>
      </c>
      <c r="J56" s="276"/>
      <c r="K56" s="281"/>
      <c r="L56" s="276"/>
      <c r="M56" s="276"/>
      <c r="N56" s="276"/>
      <c r="O56" s="276"/>
      <c r="P56" s="276"/>
      <c r="Q56" s="276"/>
      <c r="R56" s="281">
        <v>1</v>
      </c>
      <c r="S56" s="281">
        <v>1</v>
      </c>
      <c r="T56" s="281">
        <v>1</v>
      </c>
      <c r="U56" s="281">
        <v>1</v>
      </c>
      <c r="V56" s="289"/>
      <c r="W56" s="291"/>
      <c r="X56" s="276"/>
      <c r="Y56" s="276"/>
      <c r="Z56" s="276"/>
      <c r="AA56" s="290"/>
      <c r="AB56" s="285">
        <f t="shared" si="8"/>
        <v>4</v>
      </c>
      <c r="AC56" s="276">
        <f t="shared" si="9"/>
        <v>4</v>
      </c>
      <c r="AD56" s="276"/>
      <c r="AE56" s="276"/>
      <c r="AF56" s="276"/>
      <c r="AG56" s="276" t="s">
        <v>382</v>
      </c>
      <c r="AH56" s="276" t="s">
        <v>381</v>
      </c>
      <c r="AI56" s="276">
        <f t="shared" si="10"/>
        <v>4</v>
      </c>
      <c r="AJ56" s="279"/>
      <c r="AK56" s="276"/>
      <c r="AL56" s="279"/>
      <c r="AM56" s="276"/>
      <c r="AN56" s="279" t="str">
        <f t="shared" si="12"/>
        <v>POWDER SPRINGS 2A</v>
      </c>
      <c r="AO56" s="276">
        <f t="shared" si="13"/>
        <v>4</v>
      </c>
      <c r="AP56" s="279">
        <f t="shared" si="11"/>
        <v>8</v>
      </c>
    </row>
    <row r="57" spans="1:45" x14ac:dyDescent="0.2">
      <c r="A57" s="276">
        <v>56</v>
      </c>
      <c r="B57" s="279" t="s">
        <v>11</v>
      </c>
      <c r="C57" s="276" t="s">
        <v>176</v>
      </c>
      <c r="D57" s="276">
        <v>1025</v>
      </c>
      <c r="E57" s="276">
        <v>1030</v>
      </c>
      <c r="F57" s="276">
        <v>1185</v>
      </c>
      <c r="G57" s="276"/>
      <c r="H57" s="276" t="s">
        <v>109</v>
      </c>
      <c r="I57" s="276">
        <v>4</v>
      </c>
      <c r="J57" s="276"/>
      <c r="K57" s="281"/>
      <c r="L57" s="276"/>
      <c r="M57" s="276"/>
      <c r="N57" s="276"/>
      <c r="O57" s="276"/>
      <c r="P57" s="276"/>
      <c r="Q57" s="276"/>
      <c r="R57" s="281">
        <v>1</v>
      </c>
      <c r="S57" s="281">
        <v>1</v>
      </c>
      <c r="T57" s="281">
        <v>1</v>
      </c>
      <c r="U57" s="281">
        <v>1</v>
      </c>
      <c r="V57" s="289"/>
      <c r="W57" s="291"/>
      <c r="X57" s="276"/>
      <c r="Y57" s="276"/>
      <c r="Z57" s="276"/>
      <c r="AA57" s="290"/>
      <c r="AB57" s="285">
        <f t="shared" si="8"/>
        <v>4</v>
      </c>
      <c r="AC57" s="276">
        <f t="shared" si="9"/>
        <v>4</v>
      </c>
      <c r="AD57" s="276"/>
      <c r="AE57" s="276"/>
      <c r="AF57" s="276"/>
      <c r="AG57" s="276" t="s">
        <v>382</v>
      </c>
      <c r="AH57" s="276" t="s">
        <v>381</v>
      </c>
      <c r="AI57" s="276">
        <f t="shared" si="10"/>
        <v>4</v>
      </c>
      <c r="AJ57" s="279"/>
      <c r="AK57" s="276"/>
      <c r="AL57" s="279"/>
      <c r="AM57" s="276"/>
      <c r="AN57" s="279" t="str">
        <f t="shared" si="12"/>
        <v>POWDER SPRINGS 3A</v>
      </c>
      <c r="AO57" s="276">
        <f t="shared" si="13"/>
        <v>4</v>
      </c>
      <c r="AP57" s="279">
        <f t="shared" si="11"/>
        <v>8</v>
      </c>
    </row>
    <row r="58" spans="1:45" x14ac:dyDescent="0.2">
      <c r="A58" s="280">
        <v>57</v>
      </c>
      <c r="B58" s="292" t="s">
        <v>20</v>
      </c>
      <c r="C58" s="280" t="s">
        <v>173</v>
      </c>
      <c r="D58" s="280">
        <v>1108</v>
      </c>
      <c r="E58" s="280">
        <v>1109</v>
      </c>
      <c r="F58" s="280"/>
      <c r="G58" s="280"/>
      <c r="H58" s="280" t="s">
        <v>109</v>
      </c>
      <c r="I58" s="280">
        <v>2</v>
      </c>
      <c r="J58" s="280"/>
      <c r="K58" s="297">
        <v>1</v>
      </c>
      <c r="L58" s="280">
        <v>1</v>
      </c>
      <c r="M58" s="280">
        <v>1</v>
      </c>
      <c r="N58" s="280">
        <v>1</v>
      </c>
      <c r="O58" s="280">
        <v>1</v>
      </c>
      <c r="P58" s="280"/>
      <c r="Q58" s="280"/>
      <c r="R58" s="297"/>
      <c r="S58" s="297"/>
      <c r="T58" s="297"/>
      <c r="U58" s="297"/>
      <c r="V58" s="296"/>
      <c r="W58" s="295"/>
      <c r="X58" s="280"/>
      <c r="Y58" s="280"/>
      <c r="Z58" s="280"/>
      <c r="AA58" s="294"/>
      <c r="AB58" s="293">
        <f t="shared" si="8"/>
        <v>5</v>
      </c>
      <c r="AC58" s="280">
        <f t="shared" si="9"/>
        <v>5</v>
      </c>
      <c r="AD58" s="280"/>
      <c r="AE58" s="280"/>
      <c r="AF58" s="280"/>
      <c r="AG58" s="280" t="s">
        <v>382</v>
      </c>
      <c r="AH58" s="280" t="s">
        <v>381</v>
      </c>
      <c r="AI58" s="280">
        <f t="shared" si="10"/>
        <v>5</v>
      </c>
      <c r="AJ58" s="292"/>
      <c r="AK58" s="280"/>
      <c r="AL58" s="292"/>
      <c r="AM58" s="280"/>
      <c r="AN58" s="292" t="str">
        <f t="shared" si="12"/>
        <v>POWERS FERRY 01</v>
      </c>
      <c r="AO58" s="270">
        <f t="shared" si="13"/>
        <v>5</v>
      </c>
      <c r="AP58" s="279">
        <f t="shared" si="11"/>
        <v>10</v>
      </c>
    </row>
    <row r="59" spans="1:45" x14ac:dyDescent="0.2">
      <c r="A59" s="276">
        <v>58</v>
      </c>
      <c r="B59" s="279" t="s">
        <v>18</v>
      </c>
      <c r="C59" s="276" t="s">
        <v>171</v>
      </c>
      <c r="D59" s="276">
        <v>1108</v>
      </c>
      <c r="E59" s="276" t="s">
        <v>109</v>
      </c>
      <c r="F59" s="276"/>
      <c r="G59" s="276"/>
      <c r="H59" s="276" t="s">
        <v>108</v>
      </c>
      <c r="I59" s="276">
        <v>2</v>
      </c>
      <c r="J59" s="276"/>
      <c r="K59" s="281">
        <v>1</v>
      </c>
      <c r="L59" s="276">
        <v>1</v>
      </c>
      <c r="M59" s="276">
        <v>1</v>
      </c>
      <c r="N59" s="276">
        <v>1</v>
      </c>
      <c r="O59" s="276">
        <v>1</v>
      </c>
      <c r="P59" s="276"/>
      <c r="Q59" s="276"/>
      <c r="R59" s="281"/>
      <c r="S59" s="281"/>
      <c r="T59" s="281"/>
      <c r="U59" s="281"/>
      <c r="V59" s="289"/>
      <c r="W59" s="291"/>
      <c r="X59" s="276"/>
      <c r="Y59" s="276"/>
      <c r="Z59" s="276"/>
      <c r="AA59" s="290"/>
      <c r="AB59" s="285">
        <f t="shared" si="8"/>
        <v>5</v>
      </c>
      <c r="AC59" s="276">
        <f t="shared" si="9"/>
        <v>5</v>
      </c>
      <c r="AD59" s="276"/>
      <c r="AE59" s="276"/>
      <c r="AF59" s="276"/>
      <c r="AG59" s="276" t="s">
        <v>382</v>
      </c>
      <c r="AH59" s="276" t="s">
        <v>381</v>
      </c>
      <c r="AI59" s="276">
        <f t="shared" si="10"/>
        <v>5</v>
      </c>
      <c r="AJ59" s="279"/>
      <c r="AK59" s="276"/>
      <c r="AL59" s="279"/>
      <c r="AM59" s="276"/>
      <c r="AN59" s="279" t="str">
        <f t="shared" si="12"/>
        <v>SEWELL MILL 03</v>
      </c>
      <c r="AO59" s="270">
        <f t="shared" si="13"/>
        <v>5</v>
      </c>
      <c r="AP59" s="279">
        <f t="shared" si="11"/>
        <v>10</v>
      </c>
    </row>
    <row r="60" spans="1:45" x14ac:dyDescent="0.2">
      <c r="A60" s="276">
        <v>59</v>
      </c>
      <c r="B60" s="279" t="s">
        <v>16</v>
      </c>
      <c r="C60" s="276" t="s">
        <v>168</v>
      </c>
      <c r="D60" s="276">
        <v>1044</v>
      </c>
      <c r="E60" s="276">
        <v>1047</v>
      </c>
      <c r="F60" s="276"/>
      <c r="G60" s="276"/>
      <c r="H60" s="276" t="s">
        <v>109</v>
      </c>
      <c r="I60" s="276">
        <v>2</v>
      </c>
      <c r="J60" s="276"/>
      <c r="K60" s="281">
        <v>1</v>
      </c>
      <c r="L60" s="276">
        <v>1</v>
      </c>
      <c r="M60" s="276">
        <v>1</v>
      </c>
      <c r="N60" s="276">
        <v>1</v>
      </c>
      <c r="O60" s="276">
        <v>1</v>
      </c>
      <c r="P60" s="276"/>
      <c r="Q60" s="276"/>
      <c r="R60" s="281"/>
      <c r="S60" s="281"/>
      <c r="T60" s="281"/>
      <c r="U60" s="281"/>
      <c r="V60" s="289"/>
      <c r="W60" s="291"/>
      <c r="X60" s="276"/>
      <c r="Y60" s="276"/>
      <c r="Z60" s="276"/>
      <c r="AA60" s="290"/>
      <c r="AB60" s="285">
        <f t="shared" si="8"/>
        <v>5</v>
      </c>
      <c r="AC60" s="276">
        <f t="shared" si="9"/>
        <v>5</v>
      </c>
      <c r="AD60" s="276"/>
      <c r="AE60" s="276"/>
      <c r="AF60" s="276"/>
      <c r="AG60" s="276" t="s">
        <v>382</v>
      </c>
      <c r="AH60" s="276" t="s">
        <v>381</v>
      </c>
      <c r="AI60" s="276">
        <f t="shared" si="10"/>
        <v>5</v>
      </c>
      <c r="AJ60" s="279"/>
      <c r="AK60" s="276"/>
      <c r="AL60" s="279"/>
      <c r="AM60" s="276"/>
      <c r="AN60" s="279" t="str">
        <f t="shared" si="12"/>
        <v>SMYRNA 1A</v>
      </c>
      <c r="AO60" s="270">
        <f t="shared" si="13"/>
        <v>5</v>
      </c>
      <c r="AP60" s="279">
        <f t="shared" si="11"/>
        <v>10</v>
      </c>
    </row>
    <row r="61" spans="1:45" x14ac:dyDescent="0.2">
      <c r="A61" s="276">
        <v>60</v>
      </c>
      <c r="B61" s="279" t="s">
        <v>14</v>
      </c>
      <c r="C61" s="276" t="s">
        <v>166</v>
      </c>
      <c r="D61" s="276">
        <v>1048</v>
      </c>
      <c r="E61" s="276">
        <v>1049</v>
      </c>
      <c r="F61" s="276"/>
      <c r="G61" s="276"/>
      <c r="H61" s="276" t="s">
        <v>109</v>
      </c>
      <c r="I61" s="276">
        <v>2</v>
      </c>
      <c r="J61" s="276"/>
      <c r="K61" s="281">
        <v>1</v>
      </c>
      <c r="L61" s="276">
        <v>1</v>
      </c>
      <c r="M61" s="276">
        <v>1</v>
      </c>
      <c r="N61" s="276">
        <v>1</v>
      </c>
      <c r="O61" s="276">
        <v>1</v>
      </c>
      <c r="P61" s="276"/>
      <c r="Q61" s="276"/>
      <c r="R61" s="281"/>
      <c r="S61" s="281"/>
      <c r="T61" s="281"/>
      <c r="U61" s="281"/>
      <c r="V61" s="289"/>
      <c r="W61" s="291"/>
      <c r="X61" s="276"/>
      <c r="Y61" s="276"/>
      <c r="Z61" s="276"/>
      <c r="AA61" s="290"/>
      <c r="AB61" s="285">
        <f t="shared" si="8"/>
        <v>5</v>
      </c>
      <c r="AC61" s="276">
        <f t="shared" si="9"/>
        <v>5</v>
      </c>
      <c r="AD61" s="276"/>
      <c r="AE61" s="276"/>
      <c r="AF61" s="276"/>
      <c r="AG61" s="276" t="s">
        <v>382</v>
      </c>
      <c r="AH61" s="276" t="s">
        <v>381</v>
      </c>
      <c r="AI61" s="276">
        <f t="shared" si="10"/>
        <v>5</v>
      </c>
      <c r="AJ61" s="279"/>
      <c r="AK61" s="276"/>
      <c r="AL61" s="279"/>
      <c r="AM61" s="276"/>
      <c r="AN61" s="279" t="str">
        <f t="shared" si="12"/>
        <v>SMYRNA 2A</v>
      </c>
      <c r="AO61" s="270">
        <f t="shared" si="13"/>
        <v>5</v>
      </c>
      <c r="AP61" s="279">
        <f t="shared" si="11"/>
        <v>10</v>
      </c>
    </row>
    <row r="62" spans="1:45" x14ac:dyDescent="0.2">
      <c r="A62" s="276">
        <v>61</v>
      </c>
      <c r="B62" s="279" t="s">
        <v>12</v>
      </c>
      <c r="C62" s="276" t="s">
        <v>164</v>
      </c>
      <c r="D62" s="276">
        <v>1049</v>
      </c>
      <c r="E62" s="276" t="s">
        <v>109</v>
      </c>
      <c r="F62" s="276"/>
      <c r="G62" s="276"/>
      <c r="H62" s="276" t="s">
        <v>108</v>
      </c>
      <c r="I62" s="276">
        <v>2</v>
      </c>
      <c r="J62" s="276"/>
      <c r="K62" s="281">
        <v>1</v>
      </c>
      <c r="L62" s="276">
        <v>1</v>
      </c>
      <c r="M62" s="276">
        <v>1</v>
      </c>
      <c r="N62" s="276">
        <v>1</v>
      </c>
      <c r="O62" s="276">
        <v>1</v>
      </c>
      <c r="P62" s="276"/>
      <c r="Q62" s="276"/>
      <c r="R62" s="281"/>
      <c r="S62" s="281"/>
      <c r="T62" s="281"/>
      <c r="U62" s="281"/>
      <c r="V62" s="289"/>
      <c r="W62" s="291"/>
      <c r="X62" s="276"/>
      <c r="Y62" s="276"/>
      <c r="Z62" s="276"/>
      <c r="AA62" s="290"/>
      <c r="AB62" s="285">
        <f t="shared" si="8"/>
        <v>5</v>
      </c>
      <c r="AC62" s="276">
        <f t="shared" si="9"/>
        <v>5</v>
      </c>
      <c r="AD62" s="276"/>
      <c r="AE62" s="276"/>
      <c r="AF62" s="276"/>
      <c r="AG62" s="276" t="s">
        <v>382</v>
      </c>
      <c r="AH62" s="276" t="s">
        <v>381</v>
      </c>
      <c r="AI62" s="276">
        <f t="shared" si="10"/>
        <v>5</v>
      </c>
      <c r="AJ62" s="279"/>
      <c r="AK62" s="276"/>
      <c r="AL62" s="279"/>
      <c r="AM62" s="276"/>
      <c r="AN62" s="279" t="str">
        <f t="shared" si="12"/>
        <v>SMYRNA 3A</v>
      </c>
      <c r="AO62" s="270">
        <f t="shared" si="13"/>
        <v>5</v>
      </c>
      <c r="AP62" s="279">
        <f t="shared" si="11"/>
        <v>10</v>
      </c>
    </row>
    <row r="63" spans="1:45" x14ac:dyDescent="0.2">
      <c r="A63" s="276">
        <v>62</v>
      </c>
      <c r="B63" s="279" t="s">
        <v>10</v>
      </c>
      <c r="C63" s="312" t="s">
        <v>161</v>
      </c>
      <c r="D63" s="312">
        <v>1045</v>
      </c>
      <c r="E63" s="312" t="s">
        <v>109</v>
      </c>
      <c r="F63" s="312"/>
      <c r="G63" s="312"/>
      <c r="H63" s="312" t="s">
        <v>109</v>
      </c>
      <c r="I63" s="312">
        <v>2</v>
      </c>
      <c r="J63" s="312"/>
      <c r="K63" s="319">
        <v>1</v>
      </c>
      <c r="L63" s="312">
        <v>1</v>
      </c>
      <c r="M63" s="312">
        <v>1</v>
      </c>
      <c r="N63" s="312">
        <v>1</v>
      </c>
      <c r="O63" s="312">
        <v>1</v>
      </c>
      <c r="P63" s="312"/>
      <c r="Q63" s="312"/>
      <c r="R63" s="319"/>
      <c r="S63" s="319"/>
      <c r="T63" s="319"/>
      <c r="U63" s="319"/>
      <c r="V63" s="318"/>
      <c r="W63" s="317"/>
      <c r="X63" s="312"/>
      <c r="Y63" s="312"/>
      <c r="Z63" s="312"/>
      <c r="AA63" s="316"/>
      <c r="AB63" s="315">
        <f t="shared" si="8"/>
        <v>5</v>
      </c>
      <c r="AC63" s="312">
        <f t="shared" si="9"/>
        <v>5</v>
      </c>
      <c r="AD63" s="312">
        <f>SUM(AB63:AB64)</f>
        <v>9</v>
      </c>
      <c r="AE63" s="312"/>
      <c r="AF63" s="312"/>
      <c r="AG63" s="284" t="s">
        <v>383</v>
      </c>
      <c r="AH63" s="284" t="s">
        <v>381</v>
      </c>
      <c r="AI63" s="284">
        <f t="shared" si="10"/>
        <v>5</v>
      </c>
      <c r="AJ63" s="283"/>
      <c r="AK63" s="284"/>
      <c r="AL63" s="283"/>
      <c r="AM63" s="284"/>
      <c r="AN63" s="283" t="str">
        <f t="shared" si="12"/>
        <v>SMYRNA 3B</v>
      </c>
      <c r="AO63" s="270">
        <f t="shared" si="13"/>
        <v>5</v>
      </c>
      <c r="AP63" s="279">
        <f t="shared" si="11"/>
        <v>10</v>
      </c>
    </row>
    <row r="64" spans="1:45" x14ac:dyDescent="0.2">
      <c r="A64" s="276">
        <v>63</v>
      </c>
      <c r="B64" s="279" t="s">
        <v>10</v>
      </c>
      <c r="C64" s="306" t="s">
        <v>161</v>
      </c>
      <c r="D64" s="306">
        <v>1052</v>
      </c>
      <c r="E64" s="306" t="s">
        <v>109</v>
      </c>
      <c r="F64" s="306"/>
      <c r="G64" s="306"/>
      <c r="H64" s="306" t="s">
        <v>109</v>
      </c>
      <c r="I64" s="306">
        <v>4</v>
      </c>
      <c r="J64" s="306"/>
      <c r="K64" s="311"/>
      <c r="L64" s="306"/>
      <c r="M64" s="306"/>
      <c r="N64" s="306"/>
      <c r="O64" s="306"/>
      <c r="P64" s="306"/>
      <c r="Q64" s="306"/>
      <c r="R64" s="311">
        <v>1</v>
      </c>
      <c r="S64" s="311">
        <v>1</v>
      </c>
      <c r="T64" s="311">
        <v>1</v>
      </c>
      <c r="U64" s="311">
        <v>1</v>
      </c>
      <c r="V64" s="310"/>
      <c r="W64" s="309"/>
      <c r="X64" s="306"/>
      <c r="Y64" s="306"/>
      <c r="Z64" s="306"/>
      <c r="AA64" s="308"/>
      <c r="AB64" s="307">
        <f t="shared" si="8"/>
        <v>4</v>
      </c>
      <c r="AC64" s="306">
        <f t="shared" si="9"/>
        <v>4</v>
      </c>
      <c r="AD64" s="306">
        <f>SUM(AC63:AC64)</f>
        <v>9</v>
      </c>
      <c r="AE64" s="306"/>
      <c r="AF64" s="306"/>
      <c r="AG64" s="276" t="s">
        <v>383</v>
      </c>
      <c r="AH64" s="276" t="s">
        <v>381</v>
      </c>
      <c r="AI64" s="276">
        <f t="shared" si="10"/>
        <v>4</v>
      </c>
      <c r="AJ64" s="279"/>
      <c r="AK64" s="276"/>
      <c r="AL64" s="279"/>
      <c r="AM64" s="276"/>
      <c r="AN64" s="279" t="str">
        <f t="shared" si="12"/>
        <v>SMYRNA 3B</v>
      </c>
      <c r="AO64" s="276">
        <f t="shared" si="13"/>
        <v>4</v>
      </c>
      <c r="AP64" s="279">
        <f t="shared" si="11"/>
        <v>8</v>
      </c>
    </row>
    <row r="65" spans="1:45" x14ac:dyDescent="0.2">
      <c r="A65" s="276">
        <v>64</v>
      </c>
      <c r="B65" s="279" t="s">
        <v>9</v>
      </c>
      <c r="C65" s="276" t="s">
        <v>157</v>
      </c>
      <c r="D65" s="276"/>
      <c r="E65" s="276">
        <v>1018</v>
      </c>
      <c r="F65" s="276">
        <v>1053</v>
      </c>
      <c r="G65" s="276">
        <v>1065</v>
      </c>
      <c r="H65" s="276" t="s">
        <v>109</v>
      </c>
      <c r="I65" s="276">
        <v>4</v>
      </c>
      <c r="J65" s="276"/>
      <c r="K65" s="281"/>
      <c r="L65" s="276"/>
      <c r="M65" s="276"/>
      <c r="N65" s="276"/>
      <c r="O65" s="276"/>
      <c r="P65" s="276"/>
      <c r="Q65" s="276"/>
      <c r="R65" s="281">
        <v>1</v>
      </c>
      <c r="S65" s="281">
        <v>1</v>
      </c>
      <c r="T65" s="281">
        <v>1</v>
      </c>
      <c r="U65" s="281">
        <v>1</v>
      </c>
      <c r="V65" s="289"/>
      <c r="W65" s="291"/>
      <c r="X65" s="276"/>
      <c r="Y65" s="276"/>
      <c r="Z65" s="276"/>
      <c r="AA65" s="290"/>
      <c r="AB65" s="285">
        <f t="shared" si="8"/>
        <v>4</v>
      </c>
      <c r="AC65" s="276">
        <f t="shared" si="9"/>
        <v>4</v>
      </c>
      <c r="AD65" s="276"/>
      <c r="AE65" s="276"/>
      <c r="AF65" s="276"/>
      <c r="AG65" s="276" t="s">
        <v>382</v>
      </c>
      <c r="AH65" s="276" t="s">
        <v>381</v>
      </c>
      <c r="AI65" s="276">
        <f t="shared" si="10"/>
        <v>4</v>
      </c>
      <c r="AJ65" s="279"/>
      <c r="AK65" s="276"/>
      <c r="AL65" s="279"/>
      <c r="AM65" s="276"/>
      <c r="AN65" s="279" t="str">
        <f t="shared" si="12"/>
        <v>SMYRNA 4A</v>
      </c>
      <c r="AO65" s="314">
        <f t="shared" si="13"/>
        <v>4</v>
      </c>
      <c r="AP65" s="279">
        <f t="shared" si="11"/>
        <v>8</v>
      </c>
      <c r="AQ65" s="313">
        <v>6</v>
      </c>
    </row>
    <row r="66" spans="1:45" x14ac:dyDescent="0.2">
      <c r="A66" s="280">
        <v>65</v>
      </c>
      <c r="B66" s="292" t="s">
        <v>8</v>
      </c>
      <c r="C66" s="300" t="s">
        <v>152</v>
      </c>
      <c r="D66" s="300">
        <v>1050</v>
      </c>
      <c r="E66" s="300" t="s">
        <v>109</v>
      </c>
      <c r="F66" s="300"/>
      <c r="G66" s="300"/>
      <c r="H66" s="300" t="s">
        <v>109</v>
      </c>
      <c r="I66" s="300">
        <v>2</v>
      </c>
      <c r="J66" s="300"/>
      <c r="K66" s="305">
        <v>1</v>
      </c>
      <c r="L66" s="300">
        <v>1</v>
      </c>
      <c r="M66" s="300">
        <v>1</v>
      </c>
      <c r="N66" s="300">
        <v>1</v>
      </c>
      <c r="O66" s="300">
        <v>1</v>
      </c>
      <c r="P66" s="300"/>
      <c r="Q66" s="300"/>
      <c r="R66" s="305"/>
      <c r="S66" s="305"/>
      <c r="T66" s="305"/>
      <c r="U66" s="305"/>
      <c r="V66" s="304"/>
      <c r="W66" s="303"/>
      <c r="X66" s="300"/>
      <c r="Y66" s="300"/>
      <c r="Z66" s="300"/>
      <c r="AA66" s="302"/>
      <c r="AB66" s="301">
        <f t="shared" ref="AB66:AB77" si="14">K66+L66+M66+N66+O66+P66+R66+S66+T66+U66+V66</f>
        <v>5</v>
      </c>
      <c r="AC66" s="300">
        <f t="shared" ref="AC66:AC76" si="15">K66+L66+M66+N66+O66+P66+R66+S66+T66+U66+V66+W66+X66+Y66+Z66+AA66</f>
        <v>5</v>
      </c>
      <c r="AD66" s="312">
        <f>SUM(AB66:AB67)</f>
        <v>9</v>
      </c>
      <c r="AE66" s="312"/>
      <c r="AF66" s="312"/>
      <c r="AG66" s="299" t="s">
        <v>383</v>
      </c>
      <c r="AH66" s="299" t="s">
        <v>381</v>
      </c>
      <c r="AI66" s="299">
        <f t="shared" ref="AI66:AI77" si="16">AB66</f>
        <v>5</v>
      </c>
      <c r="AJ66" s="298"/>
      <c r="AK66" s="299"/>
      <c r="AL66" s="298"/>
      <c r="AM66" s="299"/>
      <c r="AN66" s="298" t="str">
        <f t="shared" si="12"/>
        <v>SMYRNA 5A</v>
      </c>
      <c r="AO66" s="270">
        <f t="shared" si="13"/>
        <v>5</v>
      </c>
      <c r="AP66" s="279">
        <f t="shared" ref="AP66:AP77" si="17">AC66*2</f>
        <v>10</v>
      </c>
    </row>
    <row r="67" spans="1:45" x14ac:dyDescent="0.2">
      <c r="A67" s="276">
        <v>66</v>
      </c>
      <c r="B67" s="279" t="s">
        <v>8</v>
      </c>
      <c r="C67" s="306" t="s">
        <v>152</v>
      </c>
      <c r="D67" s="306">
        <v>1054</v>
      </c>
      <c r="E67" s="306">
        <v>1199</v>
      </c>
      <c r="F67" s="306"/>
      <c r="G67" s="306"/>
      <c r="H67" s="306" t="s">
        <v>109</v>
      </c>
      <c r="I67" s="306">
        <v>4</v>
      </c>
      <c r="J67" s="306"/>
      <c r="K67" s="311"/>
      <c r="L67" s="306"/>
      <c r="M67" s="306"/>
      <c r="N67" s="306"/>
      <c r="O67" s="306"/>
      <c r="P67" s="306"/>
      <c r="Q67" s="306"/>
      <c r="R67" s="311">
        <v>1</v>
      </c>
      <c r="S67" s="311">
        <v>1</v>
      </c>
      <c r="T67" s="311">
        <v>1</v>
      </c>
      <c r="U67" s="311">
        <v>1</v>
      </c>
      <c r="V67" s="310"/>
      <c r="W67" s="309"/>
      <c r="X67" s="306"/>
      <c r="Y67" s="306"/>
      <c r="Z67" s="306"/>
      <c r="AA67" s="308"/>
      <c r="AB67" s="307">
        <f t="shared" si="14"/>
        <v>4</v>
      </c>
      <c r="AC67" s="306">
        <f t="shared" si="15"/>
        <v>4</v>
      </c>
      <c r="AD67" s="306">
        <f>SUM(AC66:AC67)</f>
        <v>9</v>
      </c>
      <c r="AE67" s="306"/>
      <c r="AF67" s="306"/>
      <c r="AG67" s="276" t="s">
        <v>383</v>
      </c>
      <c r="AH67" s="276" t="s">
        <v>381</v>
      </c>
      <c r="AI67" s="276">
        <f t="shared" si="16"/>
        <v>4</v>
      </c>
      <c r="AJ67" s="279"/>
      <c r="AK67" s="276"/>
      <c r="AL67" s="279"/>
      <c r="AM67" s="276"/>
      <c r="AN67" s="279" t="str">
        <f t="shared" si="12"/>
        <v>SMYRNA 5A</v>
      </c>
      <c r="AO67" s="276">
        <f t="shared" si="13"/>
        <v>4</v>
      </c>
      <c r="AP67" s="279">
        <f t="shared" si="17"/>
        <v>8</v>
      </c>
    </row>
    <row r="68" spans="1:45" x14ac:dyDescent="0.2">
      <c r="A68" s="276">
        <v>67</v>
      </c>
      <c r="B68" s="279" t="s">
        <v>7</v>
      </c>
      <c r="C68" s="306" t="s">
        <v>146</v>
      </c>
      <c r="D68" s="306">
        <v>1019</v>
      </c>
      <c r="E68" s="306">
        <v>1055</v>
      </c>
      <c r="F68" s="306">
        <v>1066</v>
      </c>
      <c r="G68" s="306"/>
      <c r="H68" s="306" t="s">
        <v>109</v>
      </c>
      <c r="I68" s="306">
        <v>4</v>
      </c>
      <c r="J68" s="306"/>
      <c r="K68" s="311"/>
      <c r="L68" s="306"/>
      <c r="M68" s="306"/>
      <c r="N68" s="306"/>
      <c r="O68" s="306"/>
      <c r="P68" s="306"/>
      <c r="Q68" s="306"/>
      <c r="R68" s="311">
        <v>1</v>
      </c>
      <c r="S68" s="311">
        <v>1</v>
      </c>
      <c r="T68" s="311">
        <v>1</v>
      </c>
      <c r="U68" s="311">
        <v>1</v>
      </c>
      <c r="V68" s="310"/>
      <c r="W68" s="309"/>
      <c r="X68" s="306"/>
      <c r="Y68" s="306"/>
      <c r="Z68" s="306"/>
      <c r="AA68" s="308"/>
      <c r="AB68" s="307">
        <f t="shared" si="14"/>
        <v>4</v>
      </c>
      <c r="AC68" s="306">
        <f t="shared" si="15"/>
        <v>4</v>
      </c>
      <c r="AD68" s="306">
        <f>SUM(AB68:AB69)</f>
        <v>9</v>
      </c>
      <c r="AE68" s="306"/>
      <c r="AF68" s="306"/>
      <c r="AG68" s="276" t="s">
        <v>383</v>
      </c>
      <c r="AH68" s="276" t="s">
        <v>381</v>
      </c>
      <c r="AI68" s="276">
        <f t="shared" si="16"/>
        <v>4</v>
      </c>
      <c r="AJ68" s="279"/>
      <c r="AK68" s="276"/>
      <c r="AL68" s="279"/>
      <c r="AM68" s="276"/>
      <c r="AN68" s="279" t="str">
        <f t="shared" si="12"/>
        <v>SMYRNA 6A</v>
      </c>
      <c r="AO68" s="276">
        <f t="shared" si="13"/>
        <v>4</v>
      </c>
      <c r="AP68" s="279">
        <f t="shared" si="17"/>
        <v>8</v>
      </c>
    </row>
    <row r="69" spans="1:45" x14ac:dyDescent="0.2">
      <c r="A69" s="280">
        <v>68</v>
      </c>
      <c r="B69" s="292" t="s">
        <v>7</v>
      </c>
      <c r="C69" s="300" t="s">
        <v>146</v>
      </c>
      <c r="D69" s="300">
        <v>1046</v>
      </c>
      <c r="E69" s="300">
        <v>1061</v>
      </c>
      <c r="F69" s="300"/>
      <c r="G69" s="300"/>
      <c r="H69" s="300" t="s">
        <v>109</v>
      </c>
      <c r="I69" s="300">
        <v>2</v>
      </c>
      <c r="J69" s="300"/>
      <c r="K69" s="305">
        <v>1</v>
      </c>
      <c r="L69" s="300">
        <v>1</v>
      </c>
      <c r="M69" s="300">
        <v>1</v>
      </c>
      <c r="N69" s="300">
        <v>1</v>
      </c>
      <c r="O69" s="300">
        <v>1</v>
      </c>
      <c r="P69" s="300"/>
      <c r="Q69" s="300"/>
      <c r="R69" s="305"/>
      <c r="S69" s="305"/>
      <c r="T69" s="305"/>
      <c r="U69" s="305"/>
      <c r="V69" s="304"/>
      <c r="W69" s="303"/>
      <c r="X69" s="300"/>
      <c r="Y69" s="300"/>
      <c r="Z69" s="300"/>
      <c r="AA69" s="302"/>
      <c r="AB69" s="301">
        <f t="shared" si="14"/>
        <v>5</v>
      </c>
      <c r="AC69" s="300">
        <f t="shared" si="15"/>
        <v>5</v>
      </c>
      <c r="AD69" s="300">
        <f>SUM(AC68:AC69)</f>
        <v>9</v>
      </c>
      <c r="AE69" s="300"/>
      <c r="AF69" s="300"/>
      <c r="AG69" s="299" t="s">
        <v>383</v>
      </c>
      <c r="AH69" s="299" t="s">
        <v>381</v>
      </c>
      <c r="AI69" s="299">
        <f t="shared" si="16"/>
        <v>5</v>
      </c>
      <c r="AJ69" s="298"/>
      <c r="AK69" s="299"/>
      <c r="AL69" s="298"/>
      <c r="AM69" s="299"/>
      <c r="AN69" s="298" t="str">
        <f t="shared" si="12"/>
        <v>SMYRNA 6A</v>
      </c>
      <c r="AO69" s="270">
        <f t="shared" si="13"/>
        <v>5</v>
      </c>
      <c r="AP69" s="279">
        <f t="shared" si="17"/>
        <v>10</v>
      </c>
      <c r="AS69" s="282"/>
    </row>
    <row r="70" spans="1:45" x14ac:dyDescent="0.2">
      <c r="A70" s="276">
        <v>69</v>
      </c>
      <c r="B70" s="279" t="s">
        <v>5</v>
      </c>
      <c r="C70" s="306" t="s">
        <v>137</v>
      </c>
      <c r="D70" s="306">
        <v>1007</v>
      </c>
      <c r="E70" s="306">
        <v>1020</v>
      </c>
      <c r="F70" s="306"/>
      <c r="G70" s="306"/>
      <c r="H70" s="306" t="s">
        <v>109</v>
      </c>
      <c r="I70" s="306">
        <v>4</v>
      </c>
      <c r="J70" s="306"/>
      <c r="K70" s="311"/>
      <c r="L70" s="306"/>
      <c r="M70" s="306"/>
      <c r="N70" s="306"/>
      <c r="O70" s="306"/>
      <c r="P70" s="306"/>
      <c r="Q70" s="306"/>
      <c r="R70" s="311">
        <v>1</v>
      </c>
      <c r="S70" s="311">
        <v>1</v>
      </c>
      <c r="T70" s="311">
        <v>1</v>
      </c>
      <c r="U70" s="311">
        <v>1</v>
      </c>
      <c r="V70" s="310"/>
      <c r="W70" s="309"/>
      <c r="X70" s="306"/>
      <c r="Y70" s="306"/>
      <c r="Z70" s="306"/>
      <c r="AA70" s="308"/>
      <c r="AB70" s="307">
        <f t="shared" si="14"/>
        <v>4</v>
      </c>
      <c r="AC70" s="306">
        <f t="shared" si="15"/>
        <v>4</v>
      </c>
      <c r="AD70" s="306">
        <f>SUM(AB70:AB71)</f>
        <v>9</v>
      </c>
      <c r="AE70" s="306"/>
      <c r="AF70" s="306"/>
      <c r="AG70" s="276" t="s">
        <v>383</v>
      </c>
      <c r="AH70" s="276" t="s">
        <v>381</v>
      </c>
      <c r="AI70" s="276">
        <f t="shared" si="16"/>
        <v>4</v>
      </c>
      <c r="AJ70" s="279"/>
      <c r="AK70" s="276"/>
      <c r="AL70" s="279"/>
      <c r="AM70" s="276"/>
      <c r="AN70" s="279" t="str">
        <f t="shared" si="12"/>
        <v>SMYRNA 7A</v>
      </c>
      <c r="AO70" s="276">
        <f t="shared" si="13"/>
        <v>4</v>
      </c>
      <c r="AP70" s="279">
        <f t="shared" si="17"/>
        <v>8</v>
      </c>
      <c r="AS70" s="282"/>
    </row>
    <row r="71" spans="1:45" x14ac:dyDescent="0.2">
      <c r="A71" s="280">
        <v>70</v>
      </c>
      <c r="B71" s="292" t="s">
        <v>5</v>
      </c>
      <c r="C71" s="300" t="s">
        <v>137</v>
      </c>
      <c r="D71" s="300">
        <v>1017</v>
      </c>
      <c r="E71" s="300">
        <v>1062</v>
      </c>
      <c r="F71" s="300"/>
      <c r="G71" s="300"/>
      <c r="H71" s="300" t="s">
        <v>109</v>
      </c>
      <c r="I71" s="300">
        <v>2</v>
      </c>
      <c r="J71" s="300"/>
      <c r="K71" s="305">
        <v>1</v>
      </c>
      <c r="L71" s="300">
        <v>1</v>
      </c>
      <c r="M71" s="300">
        <v>1</v>
      </c>
      <c r="N71" s="300">
        <v>1</v>
      </c>
      <c r="O71" s="300">
        <v>1</v>
      </c>
      <c r="P71" s="300"/>
      <c r="Q71" s="300"/>
      <c r="R71" s="305"/>
      <c r="S71" s="305"/>
      <c r="T71" s="305"/>
      <c r="U71" s="305"/>
      <c r="V71" s="304"/>
      <c r="W71" s="303"/>
      <c r="X71" s="300"/>
      <c r="Y71" s="300"/>
      <c r="Z71" s="300"/>
      <c r="AA71" s="302"/>
      <c r="AB71" s="301">
        <f t="shared" si="14"/>
        <v>5</v>
      </c>
      <c r="AC71" s="300">
        <f t="shared" si="15"/>
        <v>5</v>
      </c>
      <c r="AD71" s="300">
        <f>SUM(AC70:AC71)</f>
        <v>9</v>
      </c>
      <c r="AE71" s="300"/>
      <c r="AF71" s="300"/>
      <c r="AG71" s="299" t="s">
        <v>383</v>
      </c>
      <c r="AH71" s="299" t="s">
        <v>381</v>
      </c>
      <c r="AI71" s="299">
        <f t="shared" si="16"/>
        <v>5</v>
      </c>
      <c r="AJ71" s="298"/>
      <c r="AK71" s="299"/>
      <c r="AL71" s="298"/>
      <c r="AM71" s="299"/>
      <c r="AN71" s="298" t="str">
        <f t="shared" si="12"/>
        <v>SMYRNA 7A</v>
      </c>
      <c r="AO71" s="270">
        <f t="shared" si="13"/>
        <v>5</v>
      </c>
      <c r="AP71" s="279">
        <f t="shared" si="17"/>
        <v>10</v>
      </c>
      <c r="AS71" s="282"/>
    </row>
    <row r="72" spans="1:45" x14ac:dyDescent="0.2">
      <c r="A72" s="276">
        <v>71</v>
      </c>
      <c r="B72" s="279" t="s">
        <v>3</v>
      </c>
      <c r="C72" s="276" t="s">
        <v>130</v>
      </c>
      <c r="D72" s="276">
        <v>1028</v>
      </c>
      <c r="E72" s="276" t="s">
        <v>109</v>
      </c>
      <c r="F72" s="276"/>
      <c r="G72" s="276"/>
      <c r="H72" s="276" t="s">
        <v>108</v>
      </c>
      <c r="I72" s="276">
        <v>4</v>
      </c>
      <c r="J72" s="276"/>
      <c r="K72" s="281"/>
      <c r="L72" s="276"/>
      <c r="M72" s="276"/>
      <c r="N72" s="276"/>
      <c r="O72" s="276"/>
      <c r="P72" s="276"/>
      <c r="Q72" s="276"/>
      <c r="R72" s="281">
        <v>1</v>
      </c>
      <c r="S72" s="281">
        <v>1</v>
      </c>
      <c r="T72" s="281">
        <v>1</v>
      </c>
      <c r="U72" s="281">
        <v>1</v>
      </c>
      <c r="V72" s="289"/>
      <c r="W72" s="291"/>
      <c r="X72" s="276"/>
      <c r="Y72" s="276"/>
      <c r="Z72" s="276"/>
      <c r="AA72" s="290"/>
      <c r="AB72" s="285">
        <f t="shared" si="14"/>
        <v>4</v>
      </c>
      <c r="AC72" s="276">
        <f t="shared" si="15"/>
        <v>4</v>
      </c>
      <c r="AD72" s="276"/>
      <c r="AE72" s="276"/>
      <c r="AF72" s="276"/>
      <c r="AG72" s="276" t="s">
        <v>382</v>
      </c>
      <c r="AH72" s="276" t="s">
        <v>381</v>
      </c>
      <c r="AI72" s="276">
        <f t="shared" si="16"/>
        <v>4</v>
      </c>
      <c r="AJ72" s="279"/>
      <c r="AK72" s="276"/>
      <c r="AL72" s="279"/>
      <c r="AM72" s="276"/>
      <c r="AN72" s="279" t="str">
        <f t="shared" si="12"/>
        <v>SWEETWATER 01</v>
      </c>
      <c r="AO72" s="276">
        <f t="shared" si="13"/>
        <v>4</v>
      </c>
      <c r="AP72" s="279">
        <f t="shared" si="17"/>
        <v>8</v>
      </c>
      <c r="AS72" s="282"/>
    </row>
    <row r="73" spans="1:45" x14ac:dyDescent="0.2">
      <c r="A73" s="280">
        <v>72</v>
      </c>
      <c r="B73" s="292" t="s">
        <v>6</v>
      </c>
      <c r="C73" s="280" t="s">
        <v>127</v>
      </c>
      <c r="D73" s="280">
        <v>1109</v>
      </c>
      <c r="E73" s="280" t="s">
        <v>109</v>
      </c>
      <c r="F73" s="280"/>
      <c r="G73" s="280"/>
      <c r="H73" s="280" t="s">
        <v>108</v>
      </c>
      <c r="I73" s="280">
        <v>2</v>
      </c>
      <c r="J73" s="280"/>
      <c r="K73" s="297">
        <v>1</v>
      </c>
      <c r="L73" s="280">
        <v>1</v>
      </c>
      <c r="M73" s="280">
        <v>1</v>
      </c>
      <c r="N73" s="280">
        <v>1</v>
      </c>
      <c r="O73" s="280">
        <v>1</v>
      </c>
      <c r="P73" s="280"/>
      <c r="Q73" s="280"/>
      <c r="R73" s="297"/>
      <c r="S73" s="297"/>
      <c r="T73" s="297"/>
      <c r="U73" s="297"/>
      <c r="V73" s="296"/>
      <c r="W73" s="295"/>
      <c r="X73" s="280"/>
      <c r="Y73" s="280"/>
      <c r="Z73" s="280"/>
      <c r="AA73" s="294"/>
      <c r="AB73" s="293">
        <f t="shared" si="14"/>
        <v>5</v>
      </c>
      <c r="AC73" s="280">
        <f t="shared" si="15"/>
        <v>5</v>
      </c>
      <c r="AD73" s="280"/>
      <c r="AE73" s="280"/>
      <c r="AF73" s="280"/>
      <c r="AG73" s="280" t="s">
        <v>382</v>
      </c>
      <c r="AH73" s="280" t="s">
        <v>381</v>
      </c>
      <c r="AI73" s="280">
        <f t="shared" si="16"/>
        <v>5</v>
      </c>
      <c r="AJ73" s="292"/>
      <c r="AK73" s="280"/>
      <c r="AL73" s="292"/>
      <c r="AM73" s="280"/>
      <c r="AN73" s="292" t="str">
        <f t="shared" si="12"/>
        <v>TERRELL MILL 01</v>
      </c>
      <c r="AO73" s="270">
        <f t="shared" si="13"/>
        <v>5</v>
      </c>
      <c r="AP73" s="279">
        <f t="shared" si="17"/>
        <v>10</v>
      </c>
      <c r="AS73" s="282"/>
    </row>
    <row r="74" spans="1:45" x14ac:dyDescent="0.2">
      <c r="A74" s="276">
        <v>73</v>
      </c>
      <c r="B74" s="279" t="s">
        <v>4</v>
      </c>
      <c r="C74" s="276" t="s">
        <v>125</v>
      </c>
      <c r="D74" s="276">
        <v>1060</v>
      </c>
      <c r="E74" s="276" t="s">
        <v>109</v>
      </c>
      <c r="F74" s="276"/>
      <c r="G74" s="276"/>
      <c r="H74" s="276" t="s">
        <v>108</v>
      </c>
      <c r="I74" s="276">
        <v>2</v>
      </c>
      <c r="J74" s="276"/>
      <c r="K74" s="281">
        <v>1</v>
      </c>
      <c r="L74" s="276">
        <v>1</v>
      </c>
      <c r="M74" s="276">
        <v>1</v>
      </c>
      <c r="N74" s="276">
        <v>1</v>
      </c>
      <c r="O74" s="276">
        <v>1</v>
      </c>
      <c r="P74" s="276"/>
      <c r="Q74" s="276"/>
      <c r="R74" s="281"/>
      <c r="S74" s="281"/>
      <c r="T74" s="281"/>
      <c r="U74" s="281"/>
      <c r="V74" s="289"/>
      <c r="W74" s="291"/>
      <c r="X74" s="276"/>
      <c r="Y74" s="276"/>
      <c r="Z74" s="276"/>
      <c r="AA74" s="290"/>
      <c r="AB74" s="285">
        <f t="shared" si="14"/>
        <v>5</v>
      </c>
      <c r="AC74" s="276">
        <f t="shared" si="15"/>
        <v>5</v>
      </c>
      <c r="AD74" s="276"/>
      <c r="AE74" s="276"/>
      <c r="AF74" s="276"/>
      <c r="AG74" s="276" t="s">
        <v>382</v>
      </c>
      <c r="AH74" s="276" t="s">
        <v>381</v>
      </c>
      <c r="AI74" s="276">
        <f t="shared" si="16"/>
        <v>5</v>
      </c>
      <c r="AJ74" s="279"/>
      <c r="AK74" s="276"/>
      <c r="AL74" s="279"/>
      <c r="AM74" s="276"/>
      <c r="AN74" s="279" t="str">
        <f t="shared" si="12"/>
        <v>VININGS 01</v>
      </c>
      <c r="AO74" s="270">
        <f t="shared" si="13"/>
        <v>5</v>
      </c>
      <c r="AP74" s="279">
        <f t="shared" si="17"/>
        <v>10</v>
      </c>
      <c r="AS74" s="282"/>
    </row>
    <row r="75" spans="1:45" x14ac:dyDescent="0.2">
      <c r="A75" s="276">
        <v>74</v>
      </c>
      <c r="B75" s="279" t="s">
        <v>2</v>
      </c>
      <c r="C75" s="276" t="s">
        <v>121</v>
      </c>
      <c r="D75" s="276">
        <v>1051</v>
      </c>
      <c r="E75" s="276">
        <v>1064</v>
      </c>
      <c r="F75" s="276"/>
      <c r="G75" s="276"/>
      <c r="H75" s="276" t="s">
        <v>109</v>
      </c>
      <c r="I75" s="276">
        <v>2</v>
      </c>
      <c r="J75" s="276"/>
      <c r="K75" s="281">
        <v>1</v>
      </c>
      <c r="L75" s="276">
        <v>1</v>
      </c>
      <c r="M75" s="276">
        <v>1</v>
      </c>
      <c r="N75" s="276">
        <v>1</v>
      </c>
      <c r="O75" s="276">
        <v>1</v>
      </c>
      <c r="P75" s="276"/>
      <c r="Q75" s="276"/>
      <c r="R75" s="281"/>
      <c r="S75" s="281"/>
      <c r="T75" s="281"/>
      <c r="U75" s="281"/>
      <c r="V75" s="289"/>
      <c r="W75" s="291"/>
      <c r="X75" s="276"/>
      <c r="Y75" s="276"/>
      <c r="Z75" s="276"/>
      <c r="AA75" s="290"/>
      <c r="AB75" s="285">
        <f t="shared" si="14"/>
        <v>5</v>
      </c>
      <c r="AC75" s="276">
        <f t="shared" si="15"/>
        <v>5</v>
      </c>
      <c r="AD75" s="276"/>
      <c r="AE75" s="276"/>
      <c r="AF75" s="276"/>
      <c r="AG75" s="276" t="s">
        <v>382</v>
      </c>
      <c r="AH75" s="276" t="s">
        <v>381</v>
      </c>
      <c r="AI75" s="276">
        <f t="shared" si="16"/>
        <v>5</v>
      </c>
      <c r="AJ75" s="279"/>
      <c r="AK75" s="276"/>
      <c r="AL75" s="279"/>
      <c r="AM75" s="276"/>
      <c r="AN75" s="279" t="str">
        <f t="shared" si="12"/>
        <v>VININGS 02</v>
      </c>
      <c r="AO75" s="270">
        <f t="shared" si="13"/>
        <v>5</v>
      </c>
      <c r="AP75" s="279">
        <f t="shared" si="17"/>
        <v>10</v>
      </c>
      <c r="AS75" s="282"/>
    </row>
    <row r="76" spans="1:45" x14ac:dyDescent="0.2">
      <c r="A76" s="276">
        <v>75</v>
      </c>
      <c r="B76" s="279" t="s">
        <v>1</v>
      </c>
      <c r="C76" s="276" t="s">
        <v>119</v>
      </c>
      <c r="D76" s="276">
        <v>1064</v>
      </c>
      <c r="E76" s="276" t="s">
        <v>109</v>
      </c>
      <c r="F76" s="276"/>
      <c r="G76" s="276"/>
      <c r="H76" s="276" t="s">
        <v>108</v>
      </c>
      <c r="I76" s="276">
        <v>2</v>
      </c>
      <c r="J76" s="276"/>
      <c r="K76" s="281">
        <v>1</v>
      </c>
      <c r="L76" s="276">
        <v>1</v>
      </c>
      <c r="M76" s="276">
        <v>1</v>
      </c>
      <c r="N76" s="276">
        <v>1</v>
      </c>
      <c r="O76" s="276">
        <v>1</v>
      </c>
      <c r="P76" s="276"/>
      <c r="Q76" s="276"/>
      <c r="R76" s="281"/>
      <c r="S76" s="281"/>
      <c r="T76" s="281"/>
      <c r="U76" s="281"/>
      <c r="V76" s="289"/>
      <c r="W76" s="291"/>
      <c r="X76" s="276"/>
      <c r="Y76" s="276"/>
      <c r="Z76" s="276"/>
      <c r="AA76" s="290"/>
      <c r="AB76" s="285">
        <f t="shared" si="14"/>
        <v>5</v>
      </c>
      <c r="AC76" s="276">
        <f t="shared" si="15"/>
        <v>5</v>
      </c>
      <c r="AD76" s="276"/>
      <c r="AE76" s="276"/>
      <c r="AF76" s="276"/>
      <c r="AG76" s="276" t="s">
        <v>382</v>
      </c>
      <c r="AH76" s="276" t="s">
        <v>381</v>
      </c>
      <c r="AI76" s="276">
        <f t="shared" si="16"/>
        <v>5</v>
      </c>
      <c r="AJ76" s="279"/>
      <c r="AK76" s="276"/>
      <c r="AL76" s="279"/>
      <c r="AM76" s="276"/>
      <c r="AN76" s="279" t="str">
        <f t="shared" si="12"/>
        <v>VININGS 03</v>
      </c>
      <c r="AO76" s="270">
        <f t="shared" si="13"/>
        <v>5</v>
      </c>
      <c r="AP76" s="279">
        <f t="shared" si="17"/>
        <v>10</v>
      </c>
      <c r="AS76" s="282"/>
    </row>
    <row r="77" spans="1:45" ht="13.5" thickBot="1" x14ac:dyDescent="0.25">
      <c r="A77" s="276">
        <v>76</v>
      </c>
      <c r="B77" s="279" t="s">
        <v>0</v>
      </c>
      <c r="C77" s="276" t="s">
        <v>86</v>
      </c>
      <c r="D77" s="276">
        <v>1060</v>
      </c>
      <c r="E77" s="276" t="s">
        <v>109</v>
      </c>
      <c r="F77" s="276"/>
      <c r="G77" s="276"/>
      <c r="H77" s="276" t="s">
        <v>108</v>
      </c>
      <c r="I77" s="276">
        <v>2</v>
      </c>
      <c r="J77" s="276"/>
      <c r="K77" s="281">
        <v>1</v>
      </c>
      <c r="L77" s="276">
        <v>1</v>
      </c>
      <c r="M77" s="276">
        <v>1</v>
      </c>
      <c r="N77" s="276">
        <v>1</v>
      </c>
      <c r="O77" s="276">
        <v>1</v>
      </c>
      <c r="P77" s="276"/>
      <c r="Q77" s="276"/>
      <c r="R77" s="281"/>
      <c r="S77" s="281"/>
      <c r="T77" s="281"/>
      <c r="U77" s="281"/>
      <c r="V77" s="289"/>
      <c r="W77" s="288"/>
      <c r="X77" s="287"/>
      <c r="Y77" s="287"/>
      <c r="Z77" s="287"/>
      <c r="AA77" s="286"/>
      <c r="AB77" s="285">
        <f t="shared" si="14"/>
        <v>5</v>
      </c>
      <c r="AC77" s="276">
        <f>K77+L77+M77+N77+O77+P77+R77+S77+T77+U77+V77+W77+X77+Y77+Z77</f>
        <v>5</v>
      </c>
      <c r="AD77" s="276"/>
      <c r="AE77" s="276"/>
      <c r="AF77" s="276"/>
      <c r="AG77" s="284" t="s">
        <v>382</v>
      </c>
      <c r="AH77" s="284" t="s">
        <v>381</v>
      </c>
      <c r="AI77" s="284">
        <f t="shared" si="16"/>
        <v>5</v>
      </c>
      <c r="AJ77" s="283"/>
      <c r="AK77" s="284"/>
      <c r="AL77" s="283"/>
      <c r="AM77" s="284"/>
      <c r="AN77" s="283" t="str">
        <f t="shared" si="12"/>
        <v>VININGS 04</v>
      </c>
      <c r="AO77" s="270">
        <f t="shared" si="13"/>
        <v>5</v>
      </c>
      <c r="AP77" s="279">
        <f t="shared" si="17"/>
        <v>10</v>
      </c>
      <c r="AS77" s="282"/>
    </row>
    <row r="78" spans="1:45" x14ac:dyDescent="0.2">
      <c r="A78" s="279"/>
      <c r="B78" s="279"/>
      <c r="C78" s="276"/>
      <c r="D78" s="276"/>
      <c r="E78" s="276"/>
      <c r="F78" s="276"/>
      <c r="G78" s="276"/>
      <c r="H78" s="276"/>
      <c r="I78" s="276"/>
      <c r="J78" s="276"/>
      <c r="K78" s="281"/>
      <c r="L78" s="276"/>
      <c r="M78" s="276"/>
      <c r="N78" s="276"/>
      <c r="O78" s="276"/>
      <c r="P78" s="276"/>
      <c r="Q78" s="276"/>
      <c r="R78" s="281"/>
      <c r="S78" s="281"/>
      <c r="T78" s="281"/>
      <c r="U78" s="281"/>
      <c r="V78" s="281"/>
      <c r="W78" s="280"/>
      <c r="X78" s="280"/>
      <c r="Y78" s="280"/>
      <c r="Z78" s="280"/>
      <c r="AA78" s="280"/>
      <c r="AB78" s="276"/>
      <c r="AC78" s="276"/>
      <c r="AD78" s="276"/>
      <c r="AE78" s="276"/>
      <c r="AF78" s="276"/>
      <c r="AG78" s="276"/>
      <c r="AH78" s="276"/>
      <c r="AI78" s="276"/>
      <c r="AJ78" s="279"/>
      <c r="AK78" s="276"/>
      <c r="AL78" s="279"/>
      <c r="AM78" s="276"/>
      <c r="AN78" s="279"/>
      <c r="AO78" s="279"/>
    </row>
    <row r="79" spans="1:45" x14ac:dyDescent="0.2">
      <c r="A79" s="279"/>
      <c r="B79" s="275">
        <f>SUBTOTAL(3,B2:B77)</f>
        <v>76</v>
      </c>
      <c r="C79" s="276"/>
      <c r="D79" s="276"/>
      <c r="E79" s="276"/>
      <c r="F79" s="276"/>
      <c r="G79" s="276"/>
      <c r="H79" s="276"/>
      <c r="I79" s="276"/>
      <c r="J79" s="276"/>
      <c r="K79" s="275">
        <f t="shared" ref="K79:Z79" si="18">SUBTOTAL(9,K2:K77)</f>
        <v>39</v>
      </c>
      <c r="L79" s="275">
        <f t="shared" si="18"/>
        <v>39</v>
      </c>
      <c r="M79" s="275">
        <f t="shared" si="18"/>
        <v>39</v>
      </c>
      <c r="N79" s="275">
        <f t="shared" si="18"/>
        <v>39</v>
      </c>
      <c r="O79" s="275">
        <f t="shared" si="18"/>
        <v>39</v>
      </c>
      <c r="P79" s="275">
        <f t="shared" si="18"/>
        <v>0</v>
      </c>
      <c r="Q79" s="275">
        <f t="shared" si="18"/>
        <v>0</v>
      </c>
      <c r="R79" s="275">
        <f t="shared" si="18"/>
        <v>37</v>
      </c>
      <c r="S79" s="278">
        <f t="shared" si="18"/>
        <v>37</v>
      </c>
      <c r="T79" s="278">
        <f t="shared" si="18"/>
        <v>37</v>
      </c>
      <c r="U79" s="278">
        <f t="shared" si="18"/>
        <v>37</v>
      </c>
      <c r="V79" s="278">
        <f t="shared" si="18"/>
        <v>0</v>
      </c>
      <c r="W79" s="275">
        <f t="shared" si="18"/>
        <v>2</v>
      </c>
      <c r="X79" s="275">
        <f t="shared" si="18"/>
        <v>0</v>
      </c>
      <c r="Y79" s="275">
        <f t="shared" si="18"/>
        <v>0</v>
      </c>
      <c r="Z79" s="275">
        <f t="shared" si="18"/>
        <v>17</v>
      </c>
      <c r="AA79" s="275"/>
      <c r="AB79" s="277">
        <f>SUBTOTAL(9,AB2:AB77)</f>
        <v>343</v>
      </c>
      <c r="AC79" s="277">
        <f>SUBTOTAL(9,AC2:AC77)</f>
        <v>362</v>
      </c>
      <c r="AD79" s="277"/>
      <c r="AE79" s="277"/>
      <c r="AF79" s="277"/>
      <c r="AG79" s="276"/>
      <c r="AH79" s="275">
        <f>SUBTOTAL(3,AH2:AH77)</f>
        <v>76</v>
      </c>
      <c r="AI79" s="275">
        <f>SUBTOTAL(9,AI2:AI77)</f>
        <v>343</v>
      </c>
      <c r="AJ79" s="275">
        <f>SUBTOTAL(3,AJ2:AJ77)</f>
        <v>25</v>
      </c>
      <c r="AK79" s="275">
        <f>SUBTOTAL(9,AK2:AK77)</f>
        <v>111</v>
      </c>
      <c r="AL79" s="275">
        <f>SUBTOTAL(3,AL2:AL77)</f>
        <v>25</v>
      </c>
      <c r="AM79" s="275">
        <f>SUBTOTAL(9,AM2:AM77)</f>
        <v>113</v>
      </c>
      <c r="AN79" s="275">
        <f>SUBTOTAL(3,AN2:AN77)</f>
        <v>26</v>
      </c>
      <c r="AO79" s="275">
        <f>SUBTOTAL(9,AO2:AO77)</f>
        <v>119</v>
      </c>
      <c r="AP79" s="270">
        <f>SUBTOTAL(9,AP2:AP77)</f>
        <v>724</v>
      </c>
      <c r="AQ79" s="270">
        <v>28</v>
      </c>
    </row>
    <row r="80" spans="1:45" ht="15.75" x14ac:dyDescent="0.25">
      <c r="E80" s="274" t="s">
        <v>380</v>
      </c>
      <c r="S80" s="6"/>
      <c r="T80" s="6"/>
      <c r="U80" s="6"/>
      <c r="V80" s="6"/>
      <c r="AG80" s="272">
        <f>SUM(K79:U79)</f>
        <v>343</v>
      </c>
      <c r="AQ80" s="269">
        <f>AP79+AQ79</f>
        <v>752</v>
      </c>
    </row>
    <row r="81" spans="2:41" ht="15.75" x14ac:dyDescent="0.25">
      <c r="E81" s="273"/>
      <c r="K81" s="270" t="s">
        <v>379</v>
      </c>
      <c r="M81" s="270" t="s">
        <v>378</v>
      </c>
      <c r="O81" s="270" t="s">
        <v>377</v>
      </c>
      <c r="Q81" s="270" t="s">
        <v>70</v>
      </c>
      <c r="S81" s="6"/>
      <c r="T81" s="6"/>
      <c r="U81" s="6"/>
      <c r="V81" s="6"/>
      <c r="AG81" s="272">
        <f>SUM(W79:Z79)</f>
        <v>19</v>
      </c>
    </row>
    <row r="82" spans="2:41" x14ac:dyDescent="0.2">
      <c r="K82" s="270">
        <f>K79</f>
        <v>39</v>
      </c>
      <c r="M82" s="270">
        <v>11</v>
      </c>
      <c r="O82" s="270">
        <v>13</v>
      </c>
      <c r="Q82" s="270">
        <v>26</v>
      </c>
      <c r="S82" s="6">
        <f>SUBTOTAL(9,K82:Q82)</f>
        <v>89</v>
      </c>
      <c r="T82" s="6"/>
      <c r="U82" s="6"/>
      <c r="V82" s="6"/>
      <c r="AG82" s="271">
        <f>SUM(AG80:AG81)</f>
        <v>362</v>
      </c>
      <c r="AJ82" s="269" t="s">
        <v>376</v>
      </c>
      <c r="AK82" s="270">
        <v>390</v>
      </c>
      <c r="AL82" s="270"/>
    </row>
    <row r="83" spans="2:41" x14ac:dyDescent="0.2">
      <c r="AC83" s="270">
        <f>AC79*2</f>
        <v>724</v>
      </c>
      <c r="AJ83" s="269" t="s">
        <v>375</v>
      </c>
      <c r="AK83" s="270">
        <v>296</v>
      </c>
      <c r="AL83" s="270"/>
    </row>
    <row r="84" spans="2:41" x14ac:dyDescent="0.2">
      <c r="B84" s="269" t="s">
        <v>67</v>
      </c>
      <c r="AK84" s="270">
        <f>AK82+AK83</f>
        <v>686</v>
      </c>
      <c r="AL84" s="270"/>
    </row>
    <row r="85" spans="2:41" x14ac:dyDescent="0.2">
      <c r="B85" s="269" t="s">
        <v>65</v>
      </c>
      <c r="AL85" s="270"/>
    </row>
    <row r="86" spans="2:41" x14ac:dyDescent="0.2">
      <c r="B86" s="269" t="s">
        <v>63</v>
      </c>
      <c r="AL86" s="270"/>
    </row>
    <row r="87" spans="2:41" x14ac:dyDescent="0.2">
      <c r="B87" s="269" t="s">
        <v>61</v>
      </c>
      <c r="AL87" s="270"/>
    </row>
    <row r="88" spans="2:41" x14ac:dyDescent="0.2">
      <c r="B88" s="269" t="s">
        <v>59</v>
      </c>
      <c r="AJ88" s="269" t="s">
        <v>374</v>
      </c>
      <c r="AL88" s="270"/>
    </row>
    <row r="89" spans="2:41" x14ac:dyDescent="0.2">
      <c r="B89" s="269" t="s">
        <v>52</v>
      </c>
      <c r="AJ89" s="269" t="s">
        <v>68</v>
      </c>
      <c r="AK89" s="270" t="s">
        <v>89</v>
      </c>
      <c r="AL89" s="270" t="s">
        <v>87</v>
      </c>
    </row>
    <row r="90" spans="2:41" x14ac:dyDescent="0.2">
      <c r="B90" s="269" t="s">
        <v>50</v>
      </c>
      <c r="AJ90" s="269" t="s">
        <v>105</v>
      </c>
      <c r="AK90" s="270">
        <v>156</v>
      </c>
      <c r="AL90" s="270">
        <v>205</v>
      </c>
    </row>
    <row r="91" spans="2:41" x14ac:dyDescent="0.2">
      <c r="B91" s="269" t="s">
        <v>55</v>
      </c>
      <c r="AJ91" s="269" t="s">
        <v>107</v>
      </c>
      <c r="AK91" s="270">
        <v>39</v>
      </c>
      <c r="AL91" s="270"/>
    </row>
    <row r="92" spans="2:41" x14ac:dyDescent="0.2">
      <c r="B92" s="269" t="s">
        <v>53</v>
      </c>
      <c r="AL92" s="270"/>
    </row>
    <row r="93" spans="2:41" x14ac:dyDescent="0.2">
      <c r="B93" s="269" t="s">
        <v>51</v>
      </c>
      <c r="AJ93" s="269" t="s">
        <v>69</v>
      </c>
      <c r="AK93" s="270" t="s">
        <v>89</v>
      </c>
      <c r="AL93" s="270" t="s">
        <v>87</v>
      </c>
    </row>
    <row r="94" spans="2:41" x14ac:dyDescent="0.2">
      <c r="B94" s="269" t="s">
        <v>49</v>
      </c>
      <c r="AJ94" s="269" t="s">
        <v>105</v>
      </c>
      <c r="AK94" s="270">
        <v>74</v>
      </c>
      <c r="AL94" s="270">
        <v>157</v>
      </c>
      <c r="AN94" s="269" t="s">
        <v>370</v>
      </c>
      <c r="AO94" s="270">
        <f>AK90+AK94</f>
        <v>230</v>
      </c>
    </row>
    <row r="95" spans="2:41" x14ac:dyDescent="0.2">
      <c r="B95" s="269" t="s">
        <v>47</v>
      </c>
      <c r="AJ95" s="269" t="s">
        <v>107</v>
      </c>
      <c r="AK95" s="270">
        <v>74</v>
      </c>
      <c r="AL95" s="270"/>
      <c r="AN95" s="269" t="s">
        <v>369</v>
      </c>
      <c r="AO95" s="270">
        <f>AK91+AK95</f>
        <v>113</v>
      </c>
    </row>
    <row r="96" spans="2:41" x14ac:dyDescent="0.2">
      <c r="B96" s="269" t="s">
        <v>45</v>
      </c>
      <c r="AL96" s="270"/>
      <c r="AO96" s="269">
        <f>SUBTOTAL(9,AO94:AO95)</f>
        <v>343</v>
      </c>
    </row>
    <row r="97" spans="2:41" x14ac:dyDescent="0.2">
      <c r="B97" s="269" t="s">
        <v>43</v>
      </c>
      <c r="AL97" s="270"/>
    </row>
    <row r="98" spans="2:41" x14ac:dyDescent="0.2">
      <c r="B98" s="269" t="s">
        <v>41</v>
      </c>
      <c r="AJ98" s="269" t="s">
        <v>373</v>
      </c>
      <c r="AL98" s="270"/>
    </row>
    <row r="99" spans="2:41" x14ac:dyDescent="0.2">
      <c r="B99" s="269" t="s">
        <v>39</v>
      </c>
      <c r="AJ99" s="269" t="s">
        <v>68</v>
      </c>
      <c r="AK99" s="270" t="s">
        <v>89</v>
      </c>
      <c r="AL99" s="270" t="s">
        <v>87</v>
      </c>
    </row>
    <row r="100" spans="2:41" x14ac:dyDescent="0.2">
      <c r="B100" s="269" t="s">
        <v>37</v>
      </c>
      <c r="AJ100" s="269" t="s">
        <v>105</v>
      </c>
      <c r="AK100" s="270">
        <v>44</v>
      </c>
      <c r="AL100" s="270">
        <v>65</v>
      </c>
    </row>
    <row r="101" spans="2:41" x14ac:dyDescent="0.2">
      <c r="B101" s="269" t="s">
        <v>35</v>
      </c>
      <c r="AJ101" s="269" t="s">
        <v>107</v>
      </c>
      <c r="AK101" s="270">
        <v>11</v>
      </c>
      <c r="AL101" s="270"/>
    </row>
    <row r="102" spans="2:41" x14ac:dyDescent="0.2">
      <c r="B102" s="269" t="s">
        <v>33</v>
      </c>
      <c r="AL102" s="270"/>
    </row>
    <row r="103" spans="2:41" x14ac:dyDescent="0.2">
      <c r="B103" s="269" t="s">
        <v>31</v>
      </c>
      <c r="AJ103" s="269" t="s">
        <v>69</v>
      </c>
      <c r="AK103" s="270" t="s">
        <v>89</v>
      </c>
      <c r="AL103" s="270" t="s">
        <v>87</v>
      </c>
    </row>
    <row r="104" spans="2:41" x14ac:dyDescent="0.2">
      <c r="B104" s="269" t="s">
        <v>29</v>
      </c>
      <c r="AJ104" s="269" t="s">
        <v>105</v>
      </c>
      <c r="AK104" s="270">
        <v>28</v>
      </c>
      <c r="AL104" s="270"/>
      <c r="AN104" s="269" t="s">
        <v>370</v>
      </c>
      <c r="AO104" s="270">
        <f>AK100+AK104</f>
        <v>72</v>
      </c>
    </row>
    <row r="105" spans="2:41" x14ac:dyDescent="0.2">
      <c r="B105" s="269" t="s">
        <v>27</v>
      </c>
      <c r="AJ105" s="269" t="s">
        <v>107</v>
      </c>
      <c r="AK105" s="270">
        <v>28</v>
      </c>
      <c r="AL105" s="270"/>
      <c r="AN105" s="269" t="s">
        <v>369</v>
      </c>
      <c r="AO105" s="270">
        <f>AK101+AK105</f>
        <v>39</v>
      </c>
    </row>
    <row r="106" spans="2:41" x14ac:dyDescent="0.2">
      <c r="B106" s="269" t="s">
        <v>25</v>
      </c>
    </row>
    <row r="107" spans="2:41" x14ac:dyDescent="0.2">
      <c r="B107" s="269" t="s">
        <v>24</v>
      </c>
    </row>
    <row r="108" spans="2:41" x14ac:dyDescent="0.2">
      <c r="B108" s="269" t="s">
        <v>23</v>
      </c>
      <c r="AJ108" s="269" t="s">
        <v>372</v>
      </c>
      <c r="AL108" s="270"/>
    </row>
    <row r="109" spans="2:41" x14ac:dyDescent="0.2">
      <c r="B109" s="269" t="s">
        <v>21</v>
      </c>
      <c r="AJ109" s="269" t="s">
        <v>68</v>
      </c>
      <c r="AK109" s="270" t="s">
        <v>89</v>
      </c>
      <c r="AL109" s="270" t="s">
        <v>87</v>
      </c>
    </row>
    <row r="110" spans="2:41" x14ac:dyDescent="0.2">
      <c r="B110" s="269" t="s">
        <v>19</v>
      </c>
      <c r="AJ110" s="269" t="s">
        <v>105</v>
      </c>
      <c r="AK110" s="270">
        <v>52</v>
      </c>
      <c r="AL110" s="270">
        <v>65</v>
      </c>
    </row>
    <row r="111" spans="2:41" x14ac:dyDescent="0.2">
      <c r="B111" s="269" t="s">
        <v>17</v>
      </c>
      <c r="AJ111" s="269" t="s">
        <v>107</v>
      </c>
      <c r="AK111" s="270">
        <v>13</v>
      </c>
      <c r="AL111" s="270"/>
    </row>
    <row r="112" spans="2:41" x14ac:dyDescent="0.2">
      <c r="B112" s="269" t="s">
        <v>15</v>
      </c>
      <c r="AL112" s="270"/>
    </row>
    <row r="113" spans="2:41" x14ac:dyDescent="0.2">
      <c r="B113" s="269" t="s">
        <v>13</v>
      </c>
      <c r="AJ113" s="269" t="s">
        <v>69</v>
      </c>
      <c r="AK113" s="270" t="s">
        <v>89</v>
      </c>
      <c r="AL113" s="270" t="s">
        <v>87</v>
      </c>
    </row>
    <row r="114" spans="2:41" x14ac:dyDescent="0.2">
      <c r="B114" s="269" t="s">
        <v>11</v>
      </c>
      <c r="AJ114" s="269" t="s">
        <v>105</v>
      </c>
      <c r="AK114" s="270">
        <v>24</v>
      </c>
      <c r="AL114" s="270">
        <v>48</v>
      </c>
      <c r="AN114" s="269" t="s">
        <v>370</v>
      </c>
      <c r="AO114" s="270">
        <f>AK110+AK114</f>
        <v>76</v>
      </c>
    </row>
    <row r="115" spans="2:41" x14ac:dyDescent="0.2">
      <c r="B115" s="269" t="s">
        <v>10</v>
      </c>
      <c r="AJ115" s="269" t="s">
        <v>107</v>
      </c>
      <c r="AK115" s="270">
        <v>24</v>
      </c>
      <c r="AL115" s="270"/>
      <c r="AN115" s="269" t="s">
        <v>369</v>
      </c>
      <c r="AO115" s="270">
        <f>AK111+AK115</f>
        <v>37</v>
      </c>
    </row>
    <row r="116" spans="2:41" x14ac:dyDescent="0.2">
      <c r="B116" s="269" t="s">
        <v>9</v>
      </c>
    </row>
    <row r="117" spans="2:41" x14ac:dyDescent="0.2">
      <c r="B117" s="269" t="s">
        <v>8</v>
      </c>
    </row>
    <row r="118" spans="2:41" x14ac:dyDescent="0.2">
      <c r="B118" s="269" t="s">
        <v>7</v>
      </c>
      <c r="AJ118" s="269" t="s">
        <v>371</v>
      </c>
      <c r="AL118" s="270"/>
    </row>
    <row r="119" spans="2:41" x14ac:dyDescent="0.2">
      <c r="B119" s="269" t="s">
        <v>5</v>
      </c>
      <c r="AJ119" s="269" t="s">
        <v>68</v>
      </c>
      <c r="AK119" s="270" t="s">
        <v>89</v>
      </c>
      <c r="AL119" s="270" t="s">
        <v>87</v>
      </c>
    </row>
    <row r="120" spans="2:41" x14ac:dyDescent="0.2">
      <c r="B120" s="269" t="s">
        <v>3</v>
      </c>
      <c r="AJ120" s="269" t="s">
        <v>105</v>
      </c>
      <c r="AK120" s="270">
        <v>60</v>
      </c>
      <c r="AL120" s="270">
        <v>75</v>
      </c>
    </row>
    <row r="121" spans="2:41" x14ac:dyDescent="0.2">
      <c r="AJ121" s="269" t="s">
        <v>107</v>
      </c>
      <c r="AK121" s="270">
        <v>15</v>
      </c>
      <c r="AL121" s="270"/>
    </row>
    <row r="122" spans="2:41" x14ac:dyDescent="0.2">
      <c r="AL122" s="270"/>
    </row>
    <row r="123" spans="2:41" x14ac:dyDescent="0.2">
      <c r="AJ123" s="269" t="s">
        <v>69</v>
      </c>
      <c r="AK123" s="270" t="s">
        <v>89</v>
      </c>
      <c r="AL123" s="270" t="s">
        <v>87</v>
      </c>
    </row>
    <row r="124" spans="2:41" x14ac:dyDescent="0.2">
      <c r="AJ124" s="269" t="s">
        <v>105</v>
      </c>
      <c r="AK124" s="270">
        <v>22</v>
      </c>
      <c r="AL124" s="270">
        <v>44</v>
      </c>
      <c r="AN124" s="269" t="s">
        <v>370</v>
      </c>
      <c r="AO124" s="270">
        <f>AK120+AK124</f>
        <v>82</v>
      </c>
    </row>
    <row r="125" spans="2:41" x14ac:dyDescent="0.2">
      <c r="AJ125" s="269" t="s">
        <v>107</v>
      </c>
      <c r="AK125" s="270">
        <v>22</v>
      </c>
      <c r="AL125" s="270"/>
      <c r="AN125" s="269" t="s">
        <v>369</v>
      </c>
      <c r="AO125" s="270">
        <f>AK121+AK125</f>
        <v>37</v>
      </c>
    </row>
  </sheetData>
  <conditionalFormatting sqref="B1:B83 B186:B1048576 AH79:AI79">
    <cfRule type="duplicateValues" dxfId="3" priority="1"/>
  </conditionalFormatting>
  <pageMargins left="0.7" right="0.7"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80AC5-FE1C-4157-8F71-BBF18028D13B}">
  <sheetPr filterMode="1"/>
  <dimension ref="A1:CF3463"/>
  <sheetViews>
    <sheetView showGridLines="0" topLeftCell="A73" zoomScale="80" zoomScaleNormal="80" workbookViewId="0">
      <selection activeCell="H108" sqref="H108"/>
    </sheetView>
  </sheetViews>
  <sheetFormatPr defaultColWidth="9.140625" defaultRowHeight="15.75" x14ac:dyDescent="0.25"/>
  <cols>
    <col min="1" max="1" width="4" style="12" customWidth="1"/>
    <col min="2" max="2" width="5" style="2" customWidth="1"/>
    <col min="3" max="3" width="29.85546875" style="3" customWidth="1"/>
    <col min="4" max="4" width="7.5703125" style="11" customWidth="1"/>
    <col min="5" max="5" width="7.7109375" style="2" customWidth="1"/>
    <col min="6" max="6" width="7.85546875" style="9" customWidth="1"/>
    <col min="7" max="7" width="7.42578125" style="10" customWidth="1"/>
    <col min="8" max="8" width="7.42578125" style="2" customWidth="1"/>
    <col min="9" max="9" width="6" style="2" customWidth="1"/>
    <col min="10" max="10" width="7.5703125" style="2" customWidth="1"/>
    <col min="11" max="11" width="9" style="2" customWidth="1"/>
    <col min="12" max="12" width="6.42578125" style="2" customWidth="1"/>
    <col min="13" max="13" width="7.140625" style="2" customWidth="1"/>
    <col min="14" max="14" width="7.28515625" style="9" customWidth="1"/>
    <col min="15" max="15" width="9" style="2" customWidth="1"/>
    <col min="16" max="16" width="5.5703125" style="2" customWidth="1"/>
    <col min="17" max="17" width="6.42578125" style="2" customWidth="1"/>
    <col min="18" max="18" width="6.28515625" style="2" customWidth="1"/>
    <col min="19" max="19" width="5.7109375" style="2" customWidth="1"/>
    <col min="20" max="20" width="5.85546875" style="8" customWidth="1"/>
    <col min="21" max="21" width="7.7109375" style="2" customWidth="1"/>
    <col min="22" max="22" width="8.7109375" style="7" customWidth="1"/>
    <col min="23" max="27" width="8.28515625" style="6" customWidth="1"/>
    <col min="28" max="28" width="6" style="4" customWidth="1"/>
    <col min="29" max="29" width="18.5703125" style="5" customWidth="1"/>
    <col min="30" max="30" width="5.5703125" style="5" customWidth="1"/>
    <col min="31" max="31" width="8.28515625" style="5" customWidth="1"/>
    <col min="32" max="32" width="7.5703125" style="4" customWidth="1"/>
    <col min="33" max="33" width="21.42578125" style="3" customWidth="1"/>
    <col min="34" max="34" width="5" style="2" customWidth="1"/>
    <col min="35" max="35" width="21.7109375" style="1" customWidth="1"/>
    <col min="36" max="36" width="9.140625" style="2"/>
    <col min="37" max="37" width="5.28515625" style="1" customWidth="1"/>
    <col min="38" max="38" width="10.28515625" style="1" customWidth="1"/>
    <col min="39" max="39" width="11" style="1" customWidth="1"/>
    <col min="40" max="40" width="9.140625" style="1"/>
    <col min="41" max="41" width="17.7109375" style="1" customWidth="1"/>
    <col min="42" max="42" width="9.140625" style="1" customWidth="1"/>
    <col min="43" max="43" width="16.7109375" style="1" customWidth="1"/>
    <col min="44" max="16384" width="9.140625" style="1"/>
  </cols>
  <sheetData>
    <row r="1" spans="1:44" ht="16.5" thickBot="1" x14ac:dyDescent="0.3">
      <c r="A1" s="268" t="s">
        <v>367</v>
      </c>
      <c r="B1" s="267" t="s">
        <v>366</v>
      </c>
      <c r="C1" s="263" t="s">
        <v>365</v>
      </c>
      <c r="D1" s="266"/>
      <c r="E1" s="263" t="s">
        <v>364</v>
      </c>
      <c r="F1" s="264"/>
      <c r="G1" s="265" t="s">
        <v>108</v>
      </c>
      <c r="H1" s="263" t="s">
        <v>89</v>
      </c>
      <c r="I1" s="263" t="s">
        <v>343</v>
      </c>
      <c r="J1" s="263"/>
      <c r="K1" s="263" t="s">
        <v>358</v>
      </c>
      <c r="L1" s="263" t="s">
        <v>363</v>
      </c>
      <c r="M1" s="263" t="s">
        <v>362</v>
      </c>
      <c r="N1" s="264" t="s">
        <v>361</v>
      </c>
      <c r="O1" s="263" t="s">
        <v>360</v>
      </c>
      <c r="P1" s="263" t="s">
        <v>359</v>
      </c>
      <c r="Q1" s="263" t="s">
        <v>358</v>
      </c>
      <c r="R1" s="263"/>
      <c r="S1" s="263"/>
      <c r="T1" s="262" t="s">
        <v>357</v>
      </c>
      <c r="U1" s="261" t="s">
        <v>356</v>
      </c>
      <c r="V1" s="260" t="s">
        <v>355</v>
      </c>
      <c r="W1" s="15"/>
      <c r="X1" s="15" t="s">
        <v>354</v>
      </c>
      <c r="Y1" s="15" t="s">
        <v>353</v>
      </c>
      <c r="Z1" s="15" t="s">
        <v>352</v>
      </c>
      <c r="AA1" s="15"/>
      <c r="AJ1" s="67"/>
      <c r="AK1"/>
    </row>
    <row r="2" spans="1:44" x14ac:dyDescent="0.25">
      <c r="A2" s="227">
        <v>1</v>
      </c>
      <c r="B2" s="259">
        <v>1</v>
      </c>
      <c r="C2" s="104" t="s">
        <v>67</v>
      </c>
      <c r="D2" s="103"/>
      <c r="E2" s="101"/>
      <c r="F2" s="102"/>
      <c r="G2" s="101" t="s">
        <v>330</v>
      </c>
      <c r="H2" s="98"/>
      <c r="I2" s="98"/>
      <c r="J2" s="98"/>
      <c r="K2" s="258" t="s">
        <v>118</v>
      </c>
      <c r="L2" s="98"/>
      <c r="M2" s="98"/>
      <c r="N2" s="99"/>
      <c r="O2" s="98"/>
      <c r="P2" s="98"/>
      <c r="Q2" s="98"/>
      <c r="R2" s="98"/>
      <c r="S2" s="98"/>
      <c r="T2" s="97">
        <v>4</v>
      </c>
      <c r="U2" s="96" t="s">
        <v>330</v>
      </c>
      <c r="V2" s="40" t="s">
        <v>135</v>
      </c>
      <c r="W2" s="222"/>
      <c r="X2" s="15" t="s">
        <v>72</v>
      </c>
      <c r="AB2" s="21"/>
      <c r="AC2" s="20"/>
      <c r="AD2" s="20"/>
      <c r="AE2" s="20"/>
      <c r="AJ2" s="249"/>
      <c r="AO2" s="39">
        <f t="shared" ref="AO2:AO65" si="0">_xlfn.XLOOKUP(B2,$AH$4:$AH$11,$AI$4:$AI$11,0)</f>
        <v>0</v>
      </c>
      <c r="AP2" s="39"/>
      <c r="AQ2" s="39"/>
    </row>
    <row r="3" spans="1:44" ht="16.5" thickBot="1" x14ac:dyDescent="0.3">
      <c r="A3" s="227">
        <v>2</v>
      </c>
      <c r="B3" s="229">
        <v>2</v>
      </c>
      <c r="C3" s="74" t="s">
        <v>116</v>
      </c>
      <c r="D3" s="129"/>
      <c r="E3" s="58"/>
      <c r="F3" s="73"/>
      <c r="G3" s="59"/>
      <c r="H3" s="58"/>
      <c r="I3" s="58"/>
      <c r="J3" s="58"/>
      <c r="K3" s="58" t="s">
        <v>115</v>
      </c>
      <c r="L3" s="55"/>
      <c r="M3" s="55"/>
      <c r="N3" s="56"/>
      <c r="O3" s="55"/>
      <c r="P3" s="55"/>
      <c r="Q3" s="55"/>
      <c r="R3" s="55"/>
      <c r="S3" s="55"/>
      <c r="T3" s="54">
        <v>4</v>
      </c>
      <c r="U3" s="53" t="s">
        <v>330</v>
      </c>
      <c r="V3" s="40" t="s">
        <v>134</v>
      </c>
      <c r="W3" s="222"/>
      <c r="X3" s="15" t="s">
        <v>72</v>
      </c>
      <c r="Y3" s="222"/>
      <c r="Z3" s="222"/>
      <c r="AA3" s="222"/>
      <c r="AB3" s="21"/>
      <c r="AC3" s="20"/>
      <c r="AD3" s="20"/>
      <c r="AE3" s="20"/>
      <c r="AG3" s="257"/>
      <c r="AH3" s="67" t="s">
        <v>351</v>
      </c>
      <c r="AI3"/>
      <c r="AJ3" s="249"/>
      <c r="AO3" s="39">
        <f t="shared" si="0"/>
        <v>0</v>
      </c>
      <c r="AP3" s="39"/>
      <c r="AQ3" s="39"/>
    </row>
    <row r="4" spans="1:44" ht="16.5" hidden="1" thickBot="1" x14ac:dyDescent="0.3">
      <c r="A4" s="75">
        <v>3</v>
      </c>
      <c r="B4" s="64">
        <v>3</v>
      </c>
      <c r="C4" s="256" t="s">
        <v>113</v>
      </c>
      <c r="D4" s="255"/>
      <c r="E4" s="58"/>
      <c r="F4" s="73"/>
      <c r="G4" s="59"/>
      <c r="H4" s="58"/>
      <c r="I4" s="58"/>
      <c r="J4" s="58"/>
      <c r="K4" s="58" t="s">
        <v>103</v>
      </c>
      <c r="L4" s="55"/>
      <c r="M4" s="55"/>
      <c r="N4" s="56"/>
      <c r="O4" s="55"/>
      <c r="P4" s="55"/>
      <c r="Q4" s="55"/>
      <c r="R4" s="55"/>
      <c r="S4" s="55"/>
      <c r="T4" s="55"/>
      <c r="U4" s="53" t="s">
        <v>330</v>
      </c>
      <c r="V4" s="40" t="s">
        <v>133</v>
      </c>
      <c r="W4" s="15"/>
      <c r="X4" s="15" t="s">
        <v>72</v>
      </c>
      <c r="Y4" s="15"/>
      <c r="Z4" s="15"/>
      <c r="AA4" s="15"/>
      <c r="AH4" s="254">
        <v>3</v>
      </c>
      <c r="AI4" s="253" t="s">
        <v>113</v>
      </c>
      <c r="AJ4" s="249"/>
      <c r="AO4" s="39" t="str">
        <f t="shared" si="0"/>
        <v>BOC District 2</v>
      </c>
      <c r="AP4" s="39"/>
      <c r="AQ4" s="39"/>
    </row>
    <row r="5" spans="1:44" hidden="1" thickBot="1" x14ac:dyDescent="0.3">
      <c r="A5" s="75">
        <v>4</v>
      </c>
      <c r="B5" s="64">
        <v>4</v>
      </c>
      <c r="C5" s="74" t="str">
        <f t="shared" ref="C5:C11" si="1">IF(G5=1,AO5," ")</f>
        <v xml:space="preserve"> </v>
      </c>
      <c r="D5" s="129"/>
      <c r="E5" s="74"/>
      <c r="F5" s="252"/>
      <c r="G5" s="58"/>
      <c r="H5" s="58"/>
      <c r="I5" s="58" t="str">
        <f>IF(C5=$AI$5,$AJ$5," ")</f>
        <v xml:space="preserve"> </v>
      </c>
      <c r="J5" s="58"/>
      <c r="K5" s="58" t="s">
        <v>103</v>
      </c>
      <c r="L5" s="55"/>
      <c r="M5" s="55"/>
      <c r="N5" s="56"/>
      <c r="O5" s="55"/>
      <c r="P5" s="55"/>
      <c r="Q5" s="55"/>
      <c r="R5" s="55"/>
      <c r="S5" s="55"/>
      <c r="T5" s="55"/>
      <c r="U5" s="53" t="s">
        <v>330</v>
      </c>
      <c r="V5" s="40" t="s">
        <v>133</v>
      </c>
      <c r="W5" s="15"/>
      <c r="X5" s="15" t="s">
        <v>72</v>
      </c>
      <c r="Y5" s="15"/>
      <c r="Z5" s="15"/>
      <c r="AA5" s="15"/>
      <c r="AH5" s="247">
        <v>4</v>
      </c>
      <c r="AI5" s="251" t="s">
        <v>350</v>
      </c>
      <c r="AJ5" s="249" t="s">
        <v>107</v>
      </c>
      <c r="AK5" s="1">
        <v>1</v>
      </c>
      <c r="AL5" s="2">
        <f t="shared" ref="AL5:AL11" si="2">COUNTIF($C$3:$C$1907,AI5)</f>
        <v>39</v>
      </c>
      <c r="AO5" s="39" t="str">
        <f t="shared" si="0"/>
        <v xml:space="preserve">Alicia Adams </v>
      </c>
      <c r="AP5" s="39">
        <f>IF($AI$5=AO5,1,0)</f>
        <v>1</v>
      </c>
      <c r="AQ5" s="39">
        <f t="shared" ref="AQ5:AQ68" si="3">_xlfn.XLOOKUP(B5,$AH$12:$AH$19,$AI$12:$AI$19,0)</f>
        <v>0</v>
      </c>
      <c r="AR5" s="39">
        <f t="shared" ref="AR5:AR19" si="4">IF(AI5=AQ5,1,0)</f>
        <v>0</v>
      </c>
    </row>
    <row r="6" spans="1:44" hidden="1" thickBot="1" x14ac:dyDescent="0.3">
      <c r="A6" s="75">
        <v>5</v>
      </c>
      <c r="B6" s="64">
        <v>5</v>
      </c>
      <c r="C6" s="74" t="str">
        <f t="shared" si="1"/>
        <v xml:space="preserve"> </v>
      </c>
      <c r="D6" s="129"/>
      <c r="E6" s="58"/>
      <c r="F6" s="73"/>
      <c r="G6" s="58"/>
      <c r="H6" s="58"/>
      <c r="I6" s="58" t="str">
        <f>IF(C6=$AI$6,$AJ$6," ")</f>
        <v xml:space="preserve"> </v>
      </c>
      <c r="J6" s="58"/>
      <c r="K6" s="58" t="s">
        <v>103</v>
      </c>
      <c r="L6" s="55"/>
      <c r="M6" s="55"/>
      <c r="N6" s="56"/>
      <c r="O6" s="55"/>
      <c r="P6" s="55"/>
      <c r="Q6" s="55"/>
      <c r="R6" s="55"/>
      <c r="S6" s="55"/>
      <c r="T6" s="55"/>
      <c r="U6" s="53" t="s">
        <v>330</v>
      </c>
      <c r="V6" s="40" t="s">
        <v>133</v>
      </c>
      <c r="W6" s="15"/>
      <c r="X6" s="15" t="s">
        <v>72</v>
      </c>
      <c r="Y6" s="15"/>
      <c r="Z6" s="15"/>
      <c r="AA6" s="15"/>
      <c r="AH6" s="247">
        <v>5</v>
      </c>
      <c r="AI6" s="250" t="s">
        <v>349</v>
      </c>
      <c r="AJ6" s="249" t="s">
        <v>105</v>
      </c>
      <c r="AK6" s="1">
        <v>1</v>
      </c>
      <c r="AL6" s="2">
        <f t="shared" si="2"/>
        <v>39</v>
      </c>
      <c r="AO6" s="39" t="str">
        <f t="shared" si="0"/>
        <v>Erick Allen</v>
      </c>
      <c r="AP6" s="39">
        <f>IF($AI$6=AO6,1,0)</f>
        <v>1</v>
      </c>
      <c r="AQ6" s="39">
        <f t="shared" si="3"/>
        <v>0</v>
      </c>
      <c r="AR6" s="39">
        <f t="shared" si="4"/>
        <v>0</v>
      </c>
    </row>
    <row r="7" spans="1:44" hidden="1" thickBot="1" x14ac:dyDescent="0.3">
      <c r="A7" s="75">
        <v>6</v>
      </c>
      <c r="B7" s="64">
        <v>6</v>
      </c>
      <c r="C7" s="74" t="str">
        <f t="shared" si="1"/>
        <v xml:space="preserve"> </v>
      </c>
      <c r="D7" s="129"/>
      <c r="E7" s="58"/>
      <c r="F7" s="73"/>
      <c r="G7" s="58"/>
      <c r="H7" s="58"/>
      <c r="I7" s="58" t="str">
        <f>IF(C7=$AI$7,$AJ$7," ")</f>
        <v xml:space="preserve"> </v>
      </c>
      <c r="J7" s="58"/>
      <c r="K7" s="58" t="s">
        <v>103</v>
      </c>
      <c r="L7" s="55"/>
      <c r="M7" s="55"/>
      <c r="N7" s="56"/>
      <c r="O7" s="55"/>
      <c r="P7" s="55"/>
      <c r="Q7" s="55"/>
      <c r="R7" s="55"/>
      <c r="S7" s="55"/>
      <c r="T7" s="55"/>
      <c r="U7" s="53" t="s">
        <v>330</v>
      </c>
      <c r="V7" s="40" t="s">
        <v>133</v>
      </c>
      <c r="W7" s="15"/>
      <c r="X7" s="15" t="s">
        <v>72</v>
      </c>
      <c r="Y7" s="15"/>
      <c r="Z7" s="15"/>
      <c r="AA7" s="15"/>
      <c r="AH7" s="247">
        <v>6</v>
      </c>
      <c r="AI7" s="250" t="s">
        <v>348</v>
      </c>
      <c r="AJ7" s="249" t="s">
        <v>105</v>
      </c>
      <c r="AK7" s="1">
        <v>1</v>
      </c>
      <c r="AL7" s="2">
        <f t="shared" si="2"/>
        <v>39</v>
      </c>
      <c r="AO7" s="39" t="str">
        <f t="shared" si="0"/>
        <v>Jaha V. Howard</v>
      </c>
      <c r="AP7" s="39">
        <f>IF($AI$7=AO7,1,0)</f>
        <v>1</v>
      </c>
      <c r="AQ7" s="39">
        <f t="shared" si="3"/>
        <v>0</v>
      </c>
      <c r="AR7" s="39">
        <f t="shared" si="4"/>
        <v>0</v>
      </c>
    </row>
    <row r="8" spans="1:44" hidden="1" thickBot="1" x14ac:dyDescent="0.3">
      <c r="A8" s="75">
        <v>7</v>
      </c>
      <c r="B8" s="64">
        <v>7</v>
      </c>
      <c r="C8" s="74" t="str">
        <f t="shared" si="1"/>
        <v xml:space="preserve"> </v>
      </c>
      <c r="D8" s="129"/>
      <c r="E8" s="58"/>
      <c r="F8" s="73"/>
      <c r="G8" s="58"/>
      <c r="H8" s="58"/>
      <c r="I8" s="58" t="str">
        <f>IF(C8=$AI$8,$AJ$8," ")</f>
        <v xml:space="preserve"> </v>
      </c>
      <c r="J8" s="58"/>
      <c r="K8" s="58" t="s">
        <v>103</v>
      </c>
      <c r="L8" s="55"/>
      <c r="M8" s="55"/>
      <c r="N8" s="56"/>
      <c r="O8" s="55"/>
      <c r="P8" s="55"/>
      <c r="Q8" s="55"/>
      <c r="R8" s="55"/>
      <c r="S8" s="55"/>
      <c r="T8" s="55"/>
      <c r="U8" s="53" t="s">
        <v>330</v>
      </c>
      <c r="V8" s="40" t="s">
        <v>133</v>
      </c>
      <c r="W8" s="15"/>
      <c r="X8" s="15" t="s">
        <v>72</v>
      </c>
      <c r="Y8" s="15"/>
      <c r="Z8" s="15"/>
      <c r="AA8" s="15"/>
      <c r="AH8" s="247">
        <v>7</v>
      </c>
      <c r="AI8" s="250" t="s">
        <v>347</v>
      </c>
      <c r="AJ8" s="249" t="s">
        <v>105</v>
      </c>
      <c r="AK8" s="1">
        <v>1</v>
      </c>
      <c r="AL8" s="2">
        <f t="shared" si="2"/>
        <v>39</v>
      </c>
      <c r="AO8" s="39" t="str">
        <f t="shared" si="0"/>
        <v>Tanisha Whorton</v>
      </c>
      <c r="AP8" s="39">
        <f>IF($AI$8=AO8,1,0)</f>
        <v>1</v>
      </c>
      <c r="AQ8" s="39">
        <f t="shared" si="3"/>
        <v>0</v>
      </c>
      <c r="AR8" s="39">
        <f t="shared" si="4"/>
        <v>0</v>
      </c>
    </row>
    <row r="9" spans="1:44" hidden="1" thickBot="1" x14ac:dyDescent="0.3">
      <c r="A9" s="75">
        <v>8</v>
      </c>
      <c r="B9" s="64">
        <v>8</v>
      </c>
      <c r="C9" s="74" t="str">
        <f t="shared" si="1"/>
        <v xml:space="preserve"> </v>
      </c>
      <c r="D9" s="129"/>
      <c r="E9" s="58"/>
      <c r="F9" s="73"/>
      <c r="G9" s="58"/>
      <c r="H9" s="58"/>
      <c r="I9" s="58" t="str">
        <f>IF(C9=$AI$9,$AJ$9," ")</f>
        <v xml:space="preserve"> </v>
      </c>
      <c r="J9" s="58"/>
      <c r="K9" s="58" t="s">
        <v>103</v>
      </c>
      <c r="L9" s="55"/>
      <c r="M9" s="55"/>
      <c r="N9" s="56"/>
      <c r="O9" s="55"/>
      <c r="P9" s="55"/>
      <c r="Q9" s="55"/>
      <c r="R9" s="55"/>
      <c r="S9" s="55"/>
      <c r="T9" s="55"/>
      <c r="U9" s="53" t="s">
        <v>330</v>
      </c>
      <c r="V9" s="40" t="s">
        <v>133</v>
      </c>
      <c r="W9" s="15"/>
      <c r="X9" s="15" t="s">
        <v>72</v>
      </c>
      <c r="Y9" s="15"/>
      <c r="Z9" s="15"/>
      <c r="AA9" s="15"/>
      <c r="AH9" s="247">
        <v>8</v>
      </c>
      <c r="AI9" s="250" t="s">
        <v>346</v>
      </c>
      <c r="AJ9" s="249" t="s">
        <v>105</v>
      </c>
      <c r="AK9" s="1">
        <v>0</v>
      </c>
      <c r="AL9" s="2">
        <f t="shared" si="2"/>
        <v>39</v>
      </c>
      <c r="AO9" s="39" t="str">
        <f t="shared" si="0"/>
        <v>Tracy Stevenson</v>
      </c>
      <c r="AP9" s="39">
        <f>IF($AI$9=AO9,1,0)</f>
        <v>1</v>
      </c>
      <c r="AQ9" s="39">
        <f t="shared" si="3"/>
        <v>0</v>
      </c>
      <c r="AR9" s="39">
        <f t="shared" si="4"/>
        <v>0</v>
      </c>
    </row>
    <row r="10" spans="1:44" hidden="1" thickBot="1" x14ac:dyDescent="0.3">
      <c r="A10" s="75">
        <v>9</v>
      </c>
      <c r="B10" s="64">
        <v>9</v>
      </c>
      <c r="C10" s="74" t="str">
        <f t="shared" si="1"/>
        <v xml:space="preserve"> </v>
      </c>
      <c r="D10" s="129"/>
      <c r="E10" s="58"/>
      <c r="F10" s="73"/>
      <c r="G10" s="58"/>
      <c r="H10" s="58"/>
      <c r="I10" s="58" t="str">
        <f>IF(C10=$AI$10,$AJ$10," ")</f>
        <v xml:space="preserve"> </v>
      </c>
      <c r="J10" s="58"/>
      <c r="K10" s="58" t="s">
        <v>103</v>
      </c>
      <c r="L10" s="55"/>
      <c r="M10" s="55"/>
      <c r="N10" s="56"/>
      <c r="O10" s="55"/>
      <c r="P10" s="55"/>
      <c r="Q10" s="55"/>
      <c r="R10" s="55"/>
      <c r="S10" s="55"/>
      <c r="T10" s="55"/>
      <c r="U10" s="53" t="s">
        <v>330</v>
      </c>
      <c r="V10" s="40" t="s">
        <v>133</v>
      </c>
      <c r="W10" s="15"/>
      <c r="X10" s="15" t="s">
        <v>72</v>
      </c>
      <c r="Y10" s="15"/>
      <c r="Z10" s="15"/>
      <c r="AA10" s="15"/>
      <c r="AH10" s="247">
        <v>9</v>
      </c>
      <c r="AI10" s="247" t="s">
        <v>77</v>
      </c>
      <c r="AJ10" s="249" t="s">
        <v>337</v>
      </c>
      <c r="AL10" s="2">
        <f t="shared" si="2"/>
        <v>90</v>
      </c>
      <c r="AO10" s="39" t="str">
        <f t="shared" si="0"/>
        <v>BLANK</v>
      </c>
      <c r="AP10" s="39">
        <f>IF($AI$10=AO10,1,0)</f>
        <v>1</v>
      </c>
      <c r="AQ10" s="39">
        <f t="shared" si="3"/>
        <v>0</v>
      </c>
      <c r="AR10" s="39">
        <f t="shared" si="4"/>
        <v>0</v>
      </c>
    </row>
    <row r="11" spans="1:44" hidden="1" thickBot="1" x14ac:dyDescent="0.3">
      <c r="A11" s="75">
        <v>10</v>
      </c>
      <c r="B11" s="64">
        <v>10</v>
      </c>
      <c r="C11" s="74" t="str">
        <f t="shared" si="1"/>
        <v xml:space="preserve"> </v>
      </c>
      <c r="D11" s="248"/>
      <c r="E11" s="58"/>
      <c r="F11" s="73"/>
      <c r="G11" s="58"/>
      <c r="H11" s="58"/>
      <c r="I11" s="58" t="str">
        <f>IF(C11=$AI$10,$AJ$10," ")</f>
        <v xml:space="preserve"> </v>
      </c>
      <c r="J11" s="58"/>
      <c r="K11" s="58" t="s">
        <v>103</v>
      </c>
      <c r="L11" s="55"/>
      <c r="M11" s="55"/>
      <c r="N11" s="56"/>
      <c r="O11" s="55"/>
      <c r="P11" s="55"/>
      <c r="Q11" s="55"/>
      <c r="R11" s="55"/>
      <c r="S11" s="55"/>
      <c r="T11" s="55"/>
      <c r="U11" s="53" t="s">
        <v>330</v>
      </c>
      <c r="V11" s="40" t="s">
        <v>133</v>
      </c>
      <c r="W11" s="15"/>
      <c r="X11" s="15" t="s">
        <v>72</v>
      </c>
      <c r="Y11" s="15"/>
      <c r="Z11" s="15"/>
      <c r="AA11" s="15"/>
      <c r="AH11" s="247">
        <v>10</v>
      </c>
      <c r="AI11" s="247" t="s">
        <v>336</v>
      </c>
      <c r="AJ11" s="67" t="s">
        <v>91</v>
      </c>
      <c r="AK11" s="231"/>
      <c r="AL11" s="2">
        <f t="shared" si="2"/>
        <v>0</v>
      </c>
      <c r="AO11" s="39" t="str">
        <f t="shared" si="0"/>
        <v>Write In</v>
      </c>
      <c r="AP11" s="39">
        <f>IF($AI$11=AO11,1,0)</f>
        <v>1</v>
      </c>
      <c r="AQ11" s="39">
        <f t="shared" si="3"/>
        <v>0</v>
      </c>
      <c r="AR11" s="39">
        <f t="shared" si="4"/>
        <v>0</v>
      </c>
    </row>
    <row r="12" spans="1:44" ht="20.25" customHeight="1" thickBot="1" x14ac:dyDescent="0.3">
      <c r="A12" s="227">
        <v>11</v>
      </c>
      <c r="B12" s="229">
        <v>11</v>
      </c>
      <c r="C12" s="246" t="s">
        <v>101</v>
      </c>
      <c r="D12" s="91" t="s">
        <v>112</v>
      </c>
      <c r="E12" s="245" t="s">
        <v>111</v>
      </c>
      <c r="F12" s="244" t="s">
        <v>345</v>
      </c>
      <c r="G12" s="243" t="s">
        <v>344</v>
      </c>
      <c r="H12" s="243" t="s">
        <v>343</v>
      </c>
      <c r="I12" s="243" t="s">
        <v>342</v>
      </c>
      <c r="J12" s="242"/>
      <c r="K12" s="242" t="s">
        <v>100</v>
      </c>
      <c r="L12" s="87">
        <v>1001</v>
      </c>
      <c r="M12" s="87">
        <v>1002</v>
      </c>
      <c r="N12" s="88">
        <v>1003</v>
      </c>
      <c r="O12" s="87">
        <v>1009</v>
      </c>
      <c r="P12" s="87" t="s">
        <v>109</v>
      </c>
      <c r="Q12" s="87">
        <v>4</v>
      </c>
      <c r="R12" s="87"/>
      <c r="S12" s="86"/>
      <c r="T12" s="85">
        <v>4</v>
      </c>
      <c r="U12" s="84" t="s">
        <v>330</v>
      </c>
      <c r="V12" s="40" t="s">
        <v>131</v>
      </c>
      <c r="W12" s="222">
        <v>4</v>
      </c>
      <c r="X12" s="15" t="s">
        <v>72</v>
      </c>
      <c r="Y12" s="222"/>
      <c r="Z12" s="222"/>
      <c r="AA12" s="222"/>
      <c r="AE12" s="20"/>
      <c r="AH12" s="241">
        <v>11</v>
      </c>
      <c r="AI12" s="240" t="s">
        <v>101</v>
      </c>
      <c r="AJ12" s="67"/>
      <c r="AL12" s="2"/>
      <c r="AO12" s="39">
        <f t="shared" si="0"/>
        <v>0</v>
      </c>
      <c r="AP12" s="39">
        <f t="shared" ref="AP12:AP38" si="5">IF(AI12=AO12,1,0)</f>
        <v>0</v>
      </c>
      <c r="AQ12" s="39" t="str">
        <f t="shared" si="3"/>
        <v>BOC District 4</v>
      </c>
      <c r="AR12" s="39">
        <f t="shared" si="4"/>
        <v>1</v>
      </c>
    </row>
    <row r="13" spans="1:44" thickBot="1" x14ac:dyDescent="0.3">
      <c r="A13" s="227">
        <v>12</v>
      </c>
      <c r="B13" s="229">
        <v>12</v>
      </c>
      <c r="C13" s="236" t="str">
        <f>IF(G13=1,AQ13," ")</f>
        <v>Julien Grhas</v>
      </c>
      <c r="D13" s="71"/>
      <c r="E13" s="235">
        <v>1001</v>
      </c>
      <c r="F13" s="134">
        <v>1</v>
      </c>
      <c r="G13" s="58">
        <v>1</v>
      </c>
      <c r="H13" s="58">
        <f>G13</f>
        <v>1</v>
      </c>
      <c r="I13" s="58" t="str">
        <f>IF(C13=$AI13,$AJ13," ")</f>
        <v>REP</v>
      </c>
      <c r="J13" s="58" t="s">
        <v>104</v>
      </c>
      <c r="K13" s="58" t="s">
        <v>100</v>
      </c>
      <c r="L13" s="55"/>
      <c r="M13" s="55"/>
      <c r="N13" s="56"/>
      <c r="O13" s="55"/>
      <c r="P13" s="55"/>
      <c r="Q13" s="55"/>
      <c r="R13" s="55"/>
      <c r="S13" s="55"/>
      <c r="T13" s="54">
        <v>4</v>
      </c>
      <c r="U13" s="53" t="s">
        <v>330</v>
      </c>
      <c r="V13" s="40" t="s">
        <v>131</v>
      </c>
      <c r="W13" s="222">
        <v>4</v>
      </c>
      <c r="X13" s="15" t="s">
        <v>72</v>
      </c>
      <c r="Y13" s="222"/>
      <c r="Z13" s="222"/>
      <c r="AA13" s="222"/>
      <c r="AB13" s="4">
        <v>1</v>
      </c>
      <c r="AC13" s="5" t="s">
        <v>335</v>
      </c>
      <c r="AD13" s="5" t="s">
        <v>107</v>
      </c>
      <c r="AE13" s="20"/>
      <c r="AH13" s="232">
        <v>12</v>
      </c>
      <c r="AI13" s="237" t="s">
        <v>341</v>
      </c>
      <c r="AJ13" s="67" t="s">
        <v>107</v>
      </c>
      <c r="AK13" s="1">
        <v>1</v>
      </c>
      <c r="AL13" s="2">
        <f t="shared" ref="AL13:AL19" si="6">COUNTIF($C$3:$C$1907,AI13)</f>
        <v>37</v>
      </c>
      <c r="AO13" s="39">
        <f t="shared" si="0"/>
        <v>0</v>
      </c>
      <c r="AP13" s="39">
        <f t="shared" si="5"/>
        <v>0</v>
      </c>
      <c r="AQ13" s="39" t="str">
        <f t="shared" si="3"/>
        <v>Julien Grhas</v>
      </c>
      <c r="AR13" s="39">
        <f t="shared" si="4"/>
        <v>1</v>
      </c>
    </row>
    <row r="14" spans="1:44" ht="18.75" customHeight="1" thickBot="1" x14ac:dyDescent="0.3">
      <c r="A14" s="227">
        <v>13</v>
      </c>
      <c r="B14" s="229">
        <v>13</v>
      </c>
      <c r="C14" s="236" t="str">
        <f>IF(G14=1,AQ14," ")</f>
        <v>Matthew Hardwick</v>
      </c>
      <c r="D14" s="71"/>
      <c r="E14" s="235">
        <v>1002</v>
      </c>
      <c r="F14" s="134">
        <v>3</v>
      </c>
      <c r="G14" s="58">
        <v>1</v>
      </c>
      <c r="H14" s="58">
        <f>G14</f>
        <v>1</v>
      </c>
      <c r="I14" s="58" t="str">
        <f>IF(C14=$AI14,$AJ14," ")</f>
        <v>REP</v>
      </c>
      <c r="J14" s="239" t="s">
        <v>104</v>
      </c>
      <c r="K14" s="58" t="s">
        <v>100</v>
      </c>
      <c r="L14" s="55"/>
      <c r="M14" s="55"/>
      <c r="N14" s="56"/>
      <c r="O14" s="55"/>
      <c r="P14" s="55"/>
      <c r="Q14" s="55"/>
      <c r="R14" s="55"/>
      <c r="S14" s="55"/>
      <c r="T14" s="54">
        <v>4</v>
      </c>
      <c r="U14" s="53" t="s">
        <v>330</v>
      </c>
      <c r="V14" s="40" t="s">
        <v>131</v>
      </c>
      <c r="W14" s="222">
        <v>4</v>
      </c>
      <c r="X14" s="15" t="s">
        <v>72</v>
      </c>
      <c r="Y14" s="222"/>
      <c r="Z14" s="222"/>
      <c r="AA14" s="222"/>
      <c r="AB14" s="4">
        <v>3</v>
      </c>
      <c r="AC14" s="5" t="s">
        <v>333</v>
      </c>
      <c r="AD14" s="5" t="s">
        <v>107</v>
      </c>
      <c r="AE14" s="20"/>
      <c r="AG14" s="238"/>
      <c r="AH14" s="232">
        <v>13</v>
      </c>
      <c r="AI14" s="237" t="s">
        <v>340</v>
      </c>
      <c r="AJ14" s="67" t="s">
        <v>107</v>
      </c>
      <c r="AK14" s="1">
        <v>1</v>
      </c>
      <c r="AL14" s="2">
        <f t="shared" si="6"/>
        <v>37</v>
      </c>
      <c r="AO14" s="39">
        <f t="shared" si="0"/>
        <v>0</v>
      </c>
      <c r="AP14" s="39">
        <f t="shared" si="5"/>
        <v>0</v>
      </c>
      <c r="AQ14" s="39" t="str">
        <f t="shared" si="3"/>
        <v>Matthew Hardwick</v>
      </c>
      <c r="AR14" s="39">
        <f t="shared" si="4"/>
        <v>1</v>
      </c>
    </row>
    <row r="15" spans="1:44" thickBot="1" x14ac:dyDescent="0.3">
      <c r="A15" s="227">
        <v>14</v>
      </c>
      <c r="B15" s="229">
        <v>14</v>
      </c>
      <c r="C15" s="236" t="str">
        <f>IF(G15=1,AQ15," ")</f>
        <v>Yashica Marshall</v>
      </c>
      <c r="D15" s="71"/>
      <c r="E15" s="235">
        <v>1001</v>
      </c>
      <c r="F15" s="134">
        <v>2</v>
      </c>
      <c r="G15" s="58">
        <v>1</v>
      </c>
      <c r="H15" s="58">
        <f>G15</f>
        <v>1</v>
      </c>
      <c r="I15" s="58" t="str">
        <f>IF(C15=$AI15,$AJ15," ")</f>
        <v>DEM</v>
      </c>
      <c r="J15" s="58" t="s">
        <v>104</v>
      </c>
      <c r="K15" s="58" t="s">
        <v>100</v>
      </c>
      <c r="L15" s="55"/>
      <c r="M15" s="55"/>
      <c r="N15" s="56"/>
      <c r="O15" s="55"/>
      <c r="P15" s="55"/>
      <c r="Q15" s="55"/>
      <c r="R15" s="55"/>
      <c r="S15" s="55"/>
      <c r="T15" s="54">
        <v>4</v>
      </c>
      <c r="U15" s="53" t="s">
        <v>330</v>
      </c>
      <c r="V15" s="40" t="s">
        <v>131</v>
      </c>
      <c r="W15" s="222">
        <v>4</v>
      </c>
      <c r="X15" s="15" t="s">
        <v>72</v>
      </c>
      <c r="Y15" s="222"/>
      <c r="Z15" s="222"/>
      <c r="AA15" s="222"/>
      <c r="AB15" s="4">
        <v>5</v>
      </c>
      <c r="AC15" s="5" t="s">
        <v>332</v>
      </c>
      <c r="AD15" s="5" t="s">
        <v>107</v>
      </c>
      <c r="AE15" s="20"/>
      <c r="AH15" s="232">
        <v>14</v>
      </c>
      <c r="AI15" s="234" t="s">
        <v>339</v>
      </c>
      <c r="AJ15" s="67" t="s">
        <v>105</v>
      </c>
      <c r="AK15" s="1">
        <v>1</v>
      </c>
      <c r="AL15" s="2">
        <f t="shared" si="6"/>
        <v>37</v>
      </c>
      <c r="AO15" s="39">
        <f t="shared" si="0"/>
        <v>0</v>
      </c>
      <c r="AP15" s="39">
        <f t="shared" si="5"/>
        <v>0</v>
      </c>
      <c r="AQ15" s="39" t="str">
        <f t="shared" si="3"/>
        <v>Yashica Marshall</v>
      </c>
      <c r="AR15" s="39">
        <f t="shared" si="4"/>
        <v>1</v>
      </c>
    </row>
    <row r="16" spans="1:44" thickBot="1" x14ac:dyDescent="0.3">
      <c r="A16" s="227">
        <v>15</v>
      </c>
      <c r="B16" s="229">
        <v>15</v>
      </c>
      <c r="C16" s="236" t="str">
        <f>IF(G16=1,AQ16," ")</f>
        <v>Monique Sheffield</v>
      </c>
      <c r="D16" s="71"/>
      <c r="E16" s="235">
        <v>1002</v>
      </c>
      <c r="F16" s="134">
        <v>4</v>
      </c>
      <c r="G16" s="58">
        <v>1</v>
      </c>
      <c r="H16" s="58">
        <f>G16</f>
        <v>1</v>
      </c>
      <c r="I16" s="58" t="str">
        <f>IF(C16=$AI16,$AJ16," ")</f>
        <v>DEM</v>
      </c>
      <c r="J16" s="58" t="s">
        <v>104</v>
      </c>
      <c r="K16" s="58" t="s">
        <v>100</v>
      </c>
      <c r="L16" s="55"/>
      <c r="M16" s="55"/>
      <c r="N16" s="56"/>
      <c r="O16" s="55"/>
      <c r="P16" s="55"/>
      <c r="Q16" s="55"/>
      <c r="R16" s="55"/>
      <c r="S16" s="55"/>
      <c r="T16" s="54">
        <v>4</v>
      </c>
      <c r="U16" s="53" t="s">
        <v>330</v>
      </c>
      <c r="V16" s="40" t="s">
        <v>131</v>
      </c>
      <c r="W16" s="222">
        <v>4</v>
      </c>
      <c r="X16" s="15" t="s">
        <v>72</v>
      </c>
      <c r="Y16" s="222"/>
      <c r="Z16" s="222"/>
      <c r="AA16" s="222"/>
      <c r="AB16" s="4">
        <v>7</v>
      </c>
      <c r="AC16" s="5" t="s">
        <v>331</v>
      </c>
      <c r="AD16" s="5" t="s">
        <v>107</v>
      </c>
      <c r="AE16" s="20"/>
      <c r="AH16" s="232">
        <v>15</v>
      </c>
      <c r="AI16" s="234" t="s">
        <v>338</v>
      </c>
      <c r="AJ16" s="67" t="s">
        <v>105</v>
      </c>
      <c r="AK16" s="1">
        <v>0</v>
      </c>
      <c r="AL16" s="2">
        <f t="shared" si="6"/>
        <v>37</v>
      </c>
      <c r="AO16" s="39">
        <f t="shared" si="0"/>
        <v>0</v>
      </c>
      <c r="AP16" s="39">
        <f t="shared" si="5"/>
        <v>0</v>
      </c>
      <c r="AQ16" s="39" t="str">
        <f t="shared" si="3"/>
        <v>Monique Sheffield</v>
      </c>
      <c r="AR16" s="39">
        <f t="shared" si="4"/>
        <v>1</v>
      </c>
    </row>
    <row r="17" spans="1:44" ht="15" x14ac:dyDescent="0.25">
      <c r="A17" s="227">
        <v>16</v>
      </c>
      <c r="B17" s="229">
        <v>16</v>
      </c>
      <c r="C17" s="74" t="str">
        <f>IF(G17=1,AQ17,IF(G17="BLK",$AI$17," "))</f>
        <v xml:space="preserve"> </v>
      </c>
      <c r="D17" s="233"/>
      <c r="E17" s="58"/>
      <c r="F17" s="73"/>
      <c r="G17" s="58"/>
      <c r="H17" s="58"/>
      <c r="I17" s="58"/>
      <c r="J17" s="58"/>
      <c r="K17" s="58" t="s">
        <v>100</v>
      </c>
      <c r="L17" s="55"/>
      <c r="M17" s="55"/>
      <c r="N17" s="56"/>
      <c r="O17" s="55"/>
      <c r="P17" s="55"/>
      <c r="Q17" s="55"/>
      <c r="R17" s="55"/>
      <c r="S17" s="55"/>
      <c r="T17" s="54">
        <v>4</v>
      </c>
      <c r="U17" s="53" t="s">
        <v>330</v>
      </c>
      <c r="V17" s="40" t="s">
        <v>131</v>
      </c>
      <c r="W17" s="222">
        <v>4</v>
      </c>
      <c r="X17" s="15" t="s">
        <v>72</v>
      </c>
      <c r="Y17" s="222"/>
      <c r="Z17" s="222"/>
      <c r="AA17" s="222"/>
      <c r="AE17" s="20"/>
      <c r="AH17" s="232">
        <v>16</v>
      </c>
      <c r="AI17" s="153" t="s">
        <v>77</v>
      </c>
      <c r="AJ17" s="67" t="s">
        <v>337</v>
      </c>
      <c r="AL17" s="2">
        <f t="shared" si="6"/>
        <v>90</v>
      </c>
      <c r="AO17" s="39">
        <f t="shared" si="0"/>
        <v>0</v>
      </c>
      <c r="AP17" s="39">
        <f t="shared" si="5"/>
        <v>0</v>
      </c>
      <c r="AQ17" s="39" t="str">
        <f t="shared" si="3"/>
        <v>BLANK</v>
      </c>
      <c r="AR17" s="39">
        <f t="shared" si="4"/>
        <v>1</v>
      </c>
    </row>
    <row r="18" spans="1:44" ht="15" x14ac:dyDescent="0.25">
      <c r="A18" s="227">
        <v>17</v>
      </c>
      <c r="B18" s="229">
        <v>17</v>
      </c>
      <c r="C18" s="74" t="str">
        <f>IF(G18=1,AQ18,IF(G18="BLK",$AI$17," "))</f>
        <v xml:space="preserve"> </v>
      </c>
      <c r="D18" s="129"/>
      <c r="E18" s="58"/>
      <c r="F18" s="73"/>
      <c r="G18" s="58"/>
      <c r="H18" s="58"/>
      <c r="I18" s="58"/>
      <c r="J18" s="58"/>
      <c r="K18" s="58" t="s">
        <v>100</v>
      </c>
      <c r="L18" s="55"/>
      <c r="M18" s="55"/>
      <c r="N18" s="56"/>
      <c r="O18" s="55"/>
      <c r="P18" s="55"/>
      <c r="Q18" s="55"/>
      <c r="R18" s="55"/>
      <c r="S18" s="55"/>
      <c r="T18" s="54">
        <v>4</v>
      </c>
      <c r="U18" s="53" t="s">
        <v>330</v>
      </c>
      <c r="V18" s="40" t="s">
        <v>131</v>
      </c>
      <c r="W18" s="222">
        <v>4</v>
      </c>
      <c r="X18" s="15" t="s">
        <v>72</v>
      </c>
      <c r="Y18" s="222"/>
      <c r="Z18" s="222"/>
      <c r="AA18" s="222"/>
      <c r="AE18" s="20"/>
      <c r="AH18" s="232">
        <v>17</v>
      </c>
      <c r="AI18" s="153" t="s">
        <v>77</v>
      </c>
      <c r="AJ18" s="67" t="s">
        <v>337</v>
      </c>
      <c r="AL18" s="2">
        <f t="shared" si="6"/>
        <v>90</v>
      </c>
      <c r="AO18" s="39">
        <f t="shared" si="0"/>
        <v>0</v>
      </c>
      <c r="AP18" s="39">
        <f t="shared" si="5"/>
        <v>0</v>
      </c>
      <c r="AQ18" s="39" t="str">
        <f t="shared" si="3"/>
        <v>BLANK</v>
      </c>
      <c r="AR18" s="39">
        <f t="shared" si="4"/>
        <v>1</v>
      </c>
    </row>
    <row r="19" spans="1:44" thickBot="1" x14ac:dyDescent="0.3">
      <c r="A19" s="227">
        <v>18</v>
      </c>
      <c r="B19" s="229">
        <v>18</v>
      </c>
      <c r="C19" s="74" t="str">
        <f>IF(G19=1,AQ19," ")</f>
        <v xml:space="preserve"> </v>
      </c>
      <c r="D19" s="129"/>
      <c r="E19" s="58"/>
      <c r="F19" s="73"/>
      <c r="G19" s="58"/>
      <c r="H19" s="58"/>
      <c r="I19" s="58" t="str">
        <f>IF(C19=$AI19,$AJ19," ")</f>
        <v xml:space="preserve"> </v>
      </c>
      <c r="J19" s="58"/>
      <c r="K19" s="58" t="s">
        <v>100</v>
      </c>
      <c r="L19" s="55"/>
      <c r="M19" s="55"/>
      <c r="N19" s="56"/>
      <c r="O19" s="55"/>
      <c r="P19" s="55"/>
      <c r="Q19" s="55"/>
      <c r="R19" s="55"/>
      <c r="S19" s="55"/>
      <c r="T19" s="54">
        <v>4</v>
      </c>
      <c r="U19" s="53" t="s">
        <v>330</v>
      </c>
      <c r="V19" s="40" t="s">
        <v>131</v>
      </c>
      <c r="W19" s="222">
        <v>4</v>
      </c>
      <c r="X19" s="15" t="s">
        <v>72</v>
      </c>
      <c r="Y19" s="222"/>
      <c r="Z19" s="222"/>
      <c r="AA19" s="222"/>
      <c r="AE19" s="20"/>
      <c r="AH19" s="232">
        <v>18</v>
      </c>
      <c r="AI19" s="232" t="s">
        <v>336</v>
      </c>
      <c r="AJ19" s="67" t="s">
        <v>91</v>
      </c>
      <c r="AK19" s="231"/>
      <c r="AL19" s="2">
        <f t="shared" si="6"/>
        <v>0</v>
      </c>
      <c r="AO19" s="39">
        <f t="shared" si="0"/>
        <v>0</v>
      </c>
      <c r="AP19" s="39">
        <f t="shared" si="5"/>
        <v>0</v>
      </c>
      <c r="AQ19" s="39" t="str">
        <f t="shared" si="3"/>
        <v>Write In</v>
      </c>
      <c r="AR19" s="39">
        <f t="shared" si="4"/>
        <v>1</v>
      </c>
    </row>
    <row r="20" spans="1:44" ht="21" customHeight="1" thickBot="1" x14ac:dyDescent="0.3">
      <c r="A20" s="227">
        <v>19</v>
      </c>
      <c r="B20" s="229">
        <v>19</v>
      </c>
      <c r="C20" s="74"/>
      <c r="D20" s="91" t="s">
        <v>112</v>
      </c>
      <c r="E20" s="58"/>
      <c r="F20" s="73"/>
      <c r="G20" s="58"/>
      <c r="H20" s="58"/>
      <c r="I20" s="58" t="str">
        <f>IF(C20=$AI$13,$AJ$13," ")</f>
        <v xml:space="preserve"> </v>
      </c>
      <c r="J20" s="58"/>
      <c r="K20" s="58"/>
      <c r="L20" s="55"/>
      <c r="M20" s="55"/>
      <c r="N20" s="56"/>
      <c r="O20" s="55"/>
      <c r="P20" s="55"/>
      <c r="Q20" s="55"/>
      <c r="R20" s="55"/>
      <c r="S20" s="55"/>
      <c r="T20" s="54">
        <v>4</v>
      </c>
      <c r="U20" s="53" t="s">
        <v>330</v>
      </c>
      <c r="V20" s="40" t="s">
        <v>129</v>
      </c>
      <c r="W20" s="222">
        <v>4</v>
      </c>
      <c r="X20" s="15" t="s">
        <v>72</v>
      </c>
      <c r="Y20" s="222"/>
      <c r="Z20" s="222"/>
      <c r="AA20" s="222"/>
      <c r="AB20" s="4">
        <v>2</v>
      </c>
      <c r="AC20" s="5" t="s">
        <v>335</v>
      </c>
      <c r="AD20" s="5" t="s">
        <v>105</v>
      </c>
      <c r="AE20" s="20"/>
      <c r="AH20" s="67"/>
      <c r="AI20"/>
      <c r="AJ20" s="67"/>
      <c r="AO20" s="39">
        <f t="shared" si="0"/>
        <v>0</v>
      </c>
      <c r="AP20" s="39">
        <f t="shared" si="5"/>
        <v>1</v>
      </c>
      <c r="AQ20" s="39">
        <f t="shared" si="3"/>
        <v>0</v>
      </c>
    </row>
    <row r="21" spans="1:44" ht="16.5" thickBot="1" x14ac:dyDescent="0.3">
      <c r="A21" s="227">
        <v>20</v>
      </c>
      <c r="B21" s="229">
        <v>20</v>
      </c>
      <c r="C21" s="74" t="s">
        <v>334</v>
      </c>
      <c r="D21" s="71"/>
      <c r="E21" s="130" t="s">
        <v>322</v>
      </c>
      <c r="F21" s="220"/>
      <c r="G21" s="133">
        <v>0</v>
      </c>
      <c r="H21" s="219">
        <v>1</v>
      </c>
      <c r="I21" s="58" t="s">
        <v>107</v>
      </c>
      <c r="J21" s="58" t="s">
        <v>104</v>
      </c>
      <c r="K21" s="58" t="s">
        <v>97</v>
      </c>
      <c r="L21" s="55"/>
      <c r="M21" s="55"/>
      <c r="N21" s="56"/>
      <c r="O21" s="55"/>
      <c r="P21" s="55"/>
      <c r="Q21" s="55"/>
      <c r="R21" s="55"/>
      <c r="S21" s="55"/>
      <c r="T21" s="54">
        <v>4</v>
      </c>
      <c r="U21" s="53" t="s">
        <v>330</v>
      </c>
      <c r="V21" s="40" t="s">
        <v>129</v>
      </c>
      <c r="W21" s="222">
        <v>4</v>
      </c>
      <c r="X21" s="15" t="s">
        <v>72</v>
      </c>
      <c r="Y21" s="222"/>
      <c r="Z21" s="222"/>
      <c r="AA21" s="222"/>
      <c r="AB21" s="4">
        <v>4</v>
      </c>
      <c r="AC21" s="5" t="s">
        <v>333</v>
      </c>
      <c r="AD21" s="5" t="s">
        <v>105</v>
      </c>
      <c r="AE21" s="20"/>
      <c r="AH21" s="67"/>
      <c r="AI21"/>
      <c r="AJ21" s="67"/>
      <c r="AK21"/>
      <c r="AO21" s="39">
        <f t="shared" si="0"/>
        <v>0</v>
      </c>
      <c r="AP21" s="39">
        <f t="shared" si="5"/>
        <v>1</v>
      </c>
      <c r="AQ21" s="39">
        <f t="shared" si="3"/>
        <v>0</v>
      </c>
    </row>
    <row r="22" spans="1:44" ht="16.5" thickBot="1" x14ac:dyDescent="0.3">
      <c r="A22" s="227">
        <v>21</v>
      </c>
      <c r="B22" s="229">
        <v>21</v>
      </c>
      <c r="C22" s="74" t="s">
        <v>77</v>
      </c>
      <c r="D22" s="71"/>
      <c r="E22" s="130">
        <v>1003</v>
      </c>
      <c r="F22" s="134">
        <v>5</v>
      </c>
      <c r="G22" s="59">
        <v>0</v>
      </c>
      <c r="H22" s="150">
        <v>1</v>
      </c>
      <c r="I22" s="58" t="s">
        <v>107</v>
      </c>
      <c r="J22" s="58" t="s">
        <v>104</v>
      </c>
      <c r="K22" s="58" t="s">
        <v>77</v>
      </c>
      <c r="L22" s="55"/>
      <c r="M22" s="55"/>
      <c r="N22" s="56"/>
      <c r="O22" s="55"/>
      <c r="P22" s="55"/>
      <c r="Q22" s="55"/>
      <c r="R22" s="55"/>
      <c r="S22" s="55"/>
      <c r="T22" s="54">
        <v>4</v>
      </c>
      <c r="U22" s="53" t="s">
        <v>330</v>
      </c>
      <c r="V22" s="40" t="s">
        <v>129</v>
      </c>
      <c r="W22" s="222">
        <v>4</v>
      </c>
      <c r="X22" s="15" t="s">
        <v>72</v>
      </c>
      <c r="Y22" s="222"/>
      <c r="Z22" s="222"/>
      <c r="AA22" s="222"/>
      <c r="AB22" s="4">
        <v>6</v>
      </c>
      <c r="AC22" s="5" t="s">
        <v>332</v>
      </c>
      <c r="AD22" s="5" t="s">
        <v>105</v>
      </c>
      <c r="AE22" s="20"/>
      <c r="AH22" s="67"/>
      <c r="AI22"/>
      <c r="AJ22" s="67"/>
      <c r="AK22"/>
      <c r="AO22" s="39">
        <f t="shared" si="0"/>
        <v>0</v>
      </c>
      <c r="AP22" s="39">
        <f t="shared" si="5"/>
        <v>1</v>
      </c>
      <c r="AQ22" s="39">
        <f t="shared" si="3"/>
        <v>0</v>
      </c>
    </row>
    <row r="23" spans="1:44" ht="16.5" thickBot="1" x14ac:dyDescent="0.3">
      <c r="A23" s="227">
        <v>22</v>
      </c>
      <c r="B23" s="229">
        <v>22</v>
      </c>
      <c r="C23" s="74" t="s">
        <v>77</v>
      </c>
      <c r="D23" s="71"/>
      <c r="E23" s="130">
        <v>1009</v>
      </c>
      <c r="F23" s="134">
        <v>7</v>
      </c>
      <c r="G23" s="59">
        <v>0</v>
      </c>
      <c r="H23" s="150">
        <v>1</v>
      </c>
      <c r="I23" s="58" t="s">
        <v>107</v>
      </c>
      <c r="J23" s="58" t="s">
        <v>104</v>
      </c>
      <c r="K23" s="58" t="s">
        <v>77</v>
      </c>
      <c r="L23" s="55"/>
      <c r="M23" s="55"/>
      <c r="N23" s="56"/>
      <c r="O23" s="55"/>
      <c r="P23" s="55"/>
      <c r="Q23" s="55"/>
      <c r="R23" s="55"/>
      <c r="S23" s="55"/>
      <c r="T23" s="54">
        <v>4</v>
      </c>
      <c r="U23" s="53" t="s">
        <v>330</v>
      </c>
      <c r="V23" s="40" t="s">
        <v>129</v>
      </c>
      <c r="W23" s="222">
        <v>4</v>
      </c>
      <c r="X23" s="15" t="s">
        <v>72</v>
      </c>
      <c r="Y23" s="222"/>
      <c r="Z23" s="222"/>
      <c r="AA23" s="222"/>
      <c r="AB23" s="4">
        <v>8</v>
      </c>
      <c r="AC23" s="5" t="s">
        <v>331</v>
      </c>
      <c r="AD23" s="5" t="s">
        <v>105</v>
      </c>
      <c r="AE23" s="20"/>
      <c r="AH23" s="67"/>
      <c r="AI23"/>
      <c r="AJ23" s="67"/>
      <c r="AK23"/>
      <c r="AO23" s="39">
        <f t="shared" si="0"/>
        <v>0</v>
      </c>
      <c r="AP23" s="39">
        <f t="shared" si="5"/>
        <v>1</v>
      </c>
      <c r="AQ23" s="39">
        <f t="shared" si="3"/>
        <v>0</v>
      </c>
    </row>
    <row r="24" spans="1:44" ht="16.5" thickBot="1" x14ac:dyDescent="0.3">
      <c r="A24" s="227">
        <v>23</v>
      </c>
      <c r="B24" s="229">
        <v>23</v>
      </c>
      <c r="C24" s="74" t="s">
        <v>77</v>
      </c>
      <c r="D24" s="71"/>
      <c r="E24" s="128">
        <v>1003</v>
      </c>
      <c r="F24" s="134">
        <v>6</v>
      </c>
      <c r="G24" s="59">
        <v>0</v>
      </c>
      <c r="H24" s="150">
        <v>1</v>
      </c>
      <c r="I24" s="58" t="s">
        <v>105</v>
      </c>
      <c r="J24" s="58" t="s">
        <v>104</v>
      </c>
      <c r="K24" s="58" t="s">
        <v>77</v>
      </c>
      <c r="L24" s="55"/>
      <c r="M24" s="55"/>
      <c r="N24" s="56"/>
      <c r="O24" s="55"/>
      <c r="P24" s="55"/>
      <c r="Q24" s="55"/>
      <c r="R24" s="55"/>
      <c r="S24" s="55"/>
      <c r="T24" s="54">
        <v>4</v>
      </c>
      <c r="U24" s="53" t="s">
        <v>330</v>
      </c>
      <c r="V24" s="40" t="s">
        <v>129</v>
      </c>
      <c r="W24" s="222">
        <v>4</v>
      </c>
      <c r="X24" s="15" t="s">
        <v>72</v>
      </c>
      <c r="Y24" s="222"/>
      <c r="Z24" s="222"/>
      <c r="AA24" s="222"/>
      <c r="AE24" s="20"/>
      <c r="AH24" s="67"/>
      <c r="AI24" s="74" t="str">
        <f>IF(V6="BLANK",0,IF(V6="ACT2",AK6," "))</f>
        <v xml:space="preserve"> </v>
      </c>
      <c r="AJ24" s="67"/>
      <c r="AK24"/>
      <c r="AO24" s="39">
        <f t="shared" si="0"/>
        <v>0</v>
      </c>
      <c r="AP24" s="39">
        <f t="shared" si="5"/>
        <v>0</v>
      </c>
      <c r="AQ24" s="39">
        <f t="shared" si="3"/>
        <v>0</v>
      </c>
    </row>
    <row r="25" spans="1:44" ht="16.5" thickBot="1" x14ac:dyDescent="0.3">
      <c r="A25" s="227">
        <v>24</v>
      </c>
      <c r="B25" s="229">
        <v>24</v>
      </c>
      <c r="C25" s="74" t="s">
        <v>77</v>
      </c>
      <c r="D25" s="71"/>
      <c r="E25" s="128">
        <v>1009</v>
      </c>
      <c r="F25" s="230">
        <v>8</v>
      </c>
      <c r="G25" s="59">
        <v>0</v>
      </c>
      <c r="H25" s="150">
        <v>1</v>
      </c>
      <c r="I25" s="58" t="s">
        <v>105</v>
      </c>
      <c r="J25" s="58" t="s">
        <v>104</v>
      </c>
      <c r="K25" s="58" t="s">
        <v>77</v>
      </c>
      <c r="L25" s="55"/>
      <c r="M25" s="55"/>
      <c r="N25" s="56"/>
      <c r="O25" s="55"/>
      <c r="P25" s="55"/>
      <c r="Q25" s="55"/>
      <c r="R25" s="55"/>
      <c r="S25" s="55"/>
      <c r="T25" s="54">
        <v>4</v>
      </c>
      <c r="U25" s="53" t="s">
        <v>330</v>
      </c>
      <c r="V25" s="40" t="s">
        <v>129</v>
      </c>
      <c r="W25" s="222">
        <v>4</v>
      </c>
      <c r="X25" s="15" t="s">
        <v>72</v>
      </c>
      <c r="Y25" s="222"/>
      <c r="Z25" s="222"/>
      <c r="AA25" s="222"/>
      <c r="AE25" s="20"/>
      <c r="AH25" s="67"/>
      <c r="AI25" s="74" t="str">
        <f>IF(V7="BLANK",0,IF(V7="ACT2",AK7," "))</f>
        <v xml:space="preserve"> </v>
      </c>
      <c r="AJ25" s="67"/>
      <c r="AK25"/>
      <c r="AO25" s="39">
        <f t="shared" si="0"/>
        <v>0</v>
      </c>
      <c r="AP25" s="39">
        <f t="shared" si="5"/>
        <v>0</v>
      </c>
      <c r="AQ25" s="39">
        <f t="shared" si="3"/>
        <v>0</v>
      </c>
    </row>
    <row r="26" spans="1:44" ht="15" customHeight="1" thickBot="1" x14ac:dyDescent="0.3">
      <c r="A26" s="227">
        <v>25</v>
      </c>
      <c r="B26" s="229">
        <v>25</v>
      </c>
      <c r="C26" s="72" t="s">
        <v>92</v>
      </c>
      <c r="D26" s="71"/>
      <c r="E26" s="128"/>
      <c r="F26" s="73"/>
      <c r="G26" s="59"/>
      <c r="H26" s="58"/>
      <c r="I26" s="58"/>
      <c r="J26" s="58"/>
      <c r="K26" s="130" t="s">
        <v>91</v>
      </c>
      <c r="L26" s="55"/>
      <c r="M26" s="55"/>
      <c r="N26" s="56"/>
      <c r="O26" s="55"/>
      <c r="P26" s="55"/>
      <c r="Q26" s="55"/>
      <c r="R26" s="55"/>
      <c r="S26" s="55"/>
      <c r="T26" s="54">
        <v>4</v>
      </c>
      <c r="U26" s="53" t="s">
        <v>330</v>
      </c>
      <c r="V26" s="40" t="s">
        <v>129</v>
      </c>
      <c r="W26" s="222">
        <v>4</v>
      </c>
      <c r="X26" s="15" t="s">
        <v>72</v>
      </c>
      <c r="Y26" s="222"/>
      <c r="Z26" s="222"/>
      <c r="AA26" s="222"/>
      <c r="AE26" s="20"/>
      <c r="AH26" s="67"/>
      <c r="AI26" s="74" t="str">
        <f>IF(V8="BLANK",0,IF(V8="ACT2",AK8," "))</f>
        <v xml:space="preserve"> </v>
      </c>
      <c r="AJ26" s="67"/>
      <c r="AK26"/>
      <c r="AO26" s="39">
        <f t="shared" si="0"/>
        <v>0</v>
      </c>
      <c r="AP26" s="39">
        <f t="shared" si="5"/>
        <v>0</v>
      </c>
      <c r="AQ26" s="39">
        <f t="shared" si="3"/>
        <v>0</v>
      </c>
    </row>
    <row r="27" spans="1:44" x14ac:dyDescent="0.25">
      <c r="A27" s="227">
        <v>26</v>
      </c>
      <c r="B27" s="229">
        <v>26</v>
      </c>
      <c r="C27" s="215" t="s">
        <v>90</v>
      </c>
      <c r="D27" s="228"/>
      <c r="E27" s="61">
        <f>SUBTOTAL(9,G5:G26)</f>
        <v>4</v>
      </c>
      <c r="F27" s="90"/>
      <c r="G27" s="59"/>
      <c r="H27" s="58"/>
      <c r="I27" s="58" t="str">
        <f>IF(C27=$AI$13,$AJ$13," ")</f>
        <v xml:space="preserve"> </v>
      </c>
      <c r="J27" s="58"/>
      <c r="K27" s="58" t="s">
        <v>89</v>
      </c>
      <c r="L27" s="55"/>
      <c r="M27" s="55"/>
      <c r="N27" s="56"/>
      <c r="O27" s="55"/>
      <c r="P27" s="55"/>
      <c r="Q27" s="55"/>
      <c r="R27" s="55"/>
      <c r="S27" s="55"/>
      <c r="T27" s="54">
        <v>4</v>
      </c>
      <c r="U27" s="53" t="s">
        <v>330</v>
      </c>
      <c r="V27" s="40" t="s">
        <v>129</v>
      </c>
      <c r="W27" s="222">
        <v>4</v>
      </c>
      <c r="X27" s="15" t="s">
        <v>72</v>
      </c>
      <c r="Y27" s="222"/>
      <c r="Z27" s="222"/>
      <c r="AA27" s="222"/>
      <c r="AE27" s="20"/>
      <c r="AH27" s="67"/>
      <c r="AI27" s="74" t="str">
        <f>IF(V9="BLANK",0,IF(V9="ACT2",AK9," "))</f>
        <v xml:space="preserve"> </v>
      </c>
      <c r="AJ27" s="67"/>
      <c r="AK27"/>
      <c r="AO27" s="39">
        <f t="shared" si="0"/>
        <v>0</v>
      </c>
      <c r="AP27" s="39">
        <f t="shared" si="5"/>
        <v>0</v>
      </c>
      <c r="AQ27" s="39">
        <f t="shared" si="3"/>
        <v>0</v>
      </c>
    </row>
    <row r="28" spans="1:44" ht="16.5" thickBot="1" x14ac:dyDescent="0.3">
      <c r="A28" s="227">
        <v>27</v>
      </c>
      <c r="B28" s="226">
        <v>27</v>
      </c>
      <c r="C28" s="225" t="s">
        <v>88</v>
      </c>
      <c r="D28" s="224"/>
      <c r="E28" s="49">
        <f>SUBTOTAL(9,H5:H26)</f>
        <v>9</v>
      </c>
      <c r="F28" s="48">
        <f>SUBTOTAL(9,H5:H25)</f>
        <v>9</v>
      </c>
      <c r="G28" s="47"/>
      <c r="H28" s="46"/>
      <c r="I28" s="223" t="str">
        <f>IF(C28=$AI$13,$AJ$13," ")</f>
        <v xml:space="preserve"> </v>
      </c>
      <c r="J28" s="223"/>
      <c r="K28" s="46" t="s">
        <v>87</v>
      </c>
      <c r="L28" s="43"/>
      <c r="M28" s="43"/>
      <c r="N28" s="44"/>
      <c r="O28" s="43"/>
      <c r="P28" s="43"/>
      <c r="Q28" s="43"/>
      <c r="R28" s="43"/>
      <c r="S28" s="43"/>
      <c r="T28" s="42">
        <v>4</v>
      </c>
      <c r="U28" s="41" t="s">
        <v>330</v>
      </c>
      <c r="V28" s="40" t="s">
        <v>129</v>
      </c>
      <c r="W28" s="222">
        <v>4</v>
      </c>
      <c r="X28" s="15" t="s">
        <v>72</v>
      </c>
      <c r="Y28" s="222"/>
      <c r="Z28" s="222"/>
      <c r="AA28" s="222"/>
      <c r="AE28" s="20"/>
      <c r="AH28" s="67"/>
      <c r="AI28"/>
      <c r="AJ28" s="67"/>
      <c r="AK28"/>
      <c r="AO28" s="39">
        <f t="shared" si="0"/>
        <v>0</v>
      </c>
      <c r="AP28" s="39">
        <f t="shared" si="5"/>
        <v>1</v>
      </c>
      <c r="AQ28" s="39">
        <f t="shared" si="3"/>
        <v>0</v>
      </c>
    </row>
    <row r="29" spans="1:44" ht="16.5" thickBot="1" x14ac:dyDescent="0.3">
      <c r="A29" s="38">
        <v>28</v>
      </c>
      <c r="G29" s="13"/>
      <c r="U29" s="2" t="s">
        <v>268</v>
      </c>
      <c r="V29" s="40"/>
      <c r="W29" s="15"/>
      <c r="X29" s="15" t="s">
        <v>72</v>
      </c>
      <c r="Y29" s="15"/>
      <c r="Z29" s="15"/>
      <c r="AA29" s="15"/>
      <c r="AH29" s="67"/>
      <c r="AI29"/>
      <c r="AJ29" s="67"/>
      <c r="AK29"/>
      <c r="AO29" s="39">
        <f t="shared" si="0"/>
        <v>0</v>
      </c>
      <c r="AP29" s="39">
        <f t="shared" si="5"/>
        <v>1</v>
      </c>
      <c r="AQ29" s="39">
        <f t="shared" si="3"/>
        <v>0</v>
      </c>
    </row>
    <row r="30" spans="1:44" x14ac:dyDescent="0.25">
      <c r="A30" s="75">
        <v>29</v>
      </c>
      <c r="B30" s="105">
        <v>1</v>
      </c>
      <c r="C30" s="104" t="s">
        <v>65</v>
      </c>
      <c r="D30" s="103"/>
      <c r="E30" s="101"/>
      <c r="F30" s="102"/>
      <c r="G30" s="101" t="s">
        <v>326</v>
      </c>
      <c r="H30" s="98"/>
      <c r="I30" s="98"/>
      <c r="J30" s="98"/>
      <c r="K30" s="100" t="s">
        <v>118</v>
      </c>
      <c r="L30" s="98"/>
      <c r="M30" s="98"/>
      <c r="N30" s="99"/>
      <c r="O30" s="98"/>
      <c r="P30" s="98"/>
      <c r="Q30" s="98"/>
      <c r="R30" s="98"/>
      <c r="S30" s="98"/>
      <c r="T30" s="97">
        <v>3</v>
      </c>
      <c r="U30" s="96" t="s">
        <v>326</v>
      </c>
      <c r="V30" s="40" t="s">
        <v>135</v>
      </c>
      <c r="W30" s="15"/>
      <c r="X30" s="15" t="s">
        <v>72</v>
      </c>
      <c r="Y30" s="15"/>
      <c r="Z30" s="15"/>
      <c r="AA30" s="15"/>
      <c r="AH30" s="67"/>
      <c r="AI30"/>
      <c r="AJ30" s="67"/>
      <c r="AK30"/>
      <c r="AO30" s="39">
        <f t="shared" si="0"/>
        <v>0</v>
      </c>
      <c r="AP30" s="39">
        <f t="shared" si="5"/>
        <v>1</v>
      </c>
      <c r="AQ30" s="39">
        <f t="shared" si="3"/>
        <v>0</v>
      </c>
    </row>
    <row r="31" spans="1:44" ht="16.5" thickBot="1" x14ac:dyDescent="0.3">
      <c r="A31" s="75">
        <v>30</v>
      </c>
      <c r="B31" s="64">
        <v>2</v>
      </c>
      <c r="C31" s="66" t="s">
        <v>116</v>
      </c>
      <c r="D31" s="65"/>
      <c r="E31" s="55"/>
      <c r="F31" s="56"/>
      <c r="H31" s="55"/>
      <c r="I31" s="58"/>
      <c r="J31" s="55"/>
      <c r="K31" s="55" t="s">
        <v>115</v>
      </c>
      <c r="L31" s="55"/>
      <c r="M31" s="55"/>
      <c r="N31" s="56"/>
      <c r="O31" s="55"/>
      <c r="P31" s="55"/>
      <c r="Q31" s="55"/>
      <c r="R31" s="55"/>
      <c r="S31" s="55"/>
      <c r="T31" s="54">
        <v>3</v>
      </c>
      <c r="U31" s="53" t="s">
        <v>326</v>
      </c>
      <c r="V31" s="40" t="s">
        <v>134</v>
      </c>
      <c r="W31" s="15"/>
      <c r="X31" s="15" t="s">
        <v>72</v>
      </c>
      <c r="Y31" s="15"/>
      <c r="Z31" s="15"/>
      <c r="AA31" s="15"/>
      <c r="AH31" s="67"/>
      <c r="AI31"/>
      <c r="AJ31" s="67"/>
      <c r="AK31"/>
      <c r="AO31" s="39">
        <f t="shared" si="0"/>
        <v>0</v>
      </c>
      <c r="AP31" s="39">
        <f t="shared" si="5"/>
        <v>1</v>
      </c>
      <c r="AQ31" s="39">
        <f t="shared" si="3"/>
        <v>0</v>
      </c>
    </row>
    <row r="32" spans="1:44" ht="16.5" hidden="1" thickBot="1" x14ac:dyDescent="0.3">
      <c r="A32" s="75">
        <v>31</v>
      </c>
      <c r="B32" s="64">
        <v>3</v>
      </c>
      <c r="C32" s="79" t="s">
        <v>113</v>
      </c>
      <c r="D32" s="78"/>
      <c r="E32" s="55"/>
      <c r="F32" s="56"/>
      <c r="H32" s="55"/>
      <c r="I32" s="58"/>
      <c r="J32" s="55"/>
      <c r="K32" s="55" t="s">
        <v>103</v>
      </c>
      <c r="L32" s="55"/>
      <c r="M32" s="55"/>
      <c r="N32" s="56"/>
      <c r="O32" s="55"/>
      <c r="P32" s="55"/>
      <c r="Q32" s="55"/>
      <c r="R32" s="55"/>
      <c r="S32" s="55"/>
      <c r="T32" s="55"/>
      <c r="U32" s="53" t="s">
        <v>326</v>
      </c>
      <c r="V32" s="40" t="s">
        <v>133</v>
      </c>
      <c r="W32" s="15"/>
      <c r="X32" s="15" t="s">
        <v>72</v>
      </c>
      <c r="Y32" s="15"/>
      <c r="Z32" s="15"/>
      <c r="AA32" s="15"/>
      <c r="AH32" s="67"/>
      <c r="AI32"/>
      <c r="AJ32" s="67"/>
      <c r="AK32"/>
      <c r="AO32" s="39" t="str">
        <f t="shared" si="0"/>
        <v>BOC District 2</v>
      </c>
      <c r="AP32" s="39">
        <f t="shared" si="5"/>
        <v>0</v>
      </c>
      <c r="AQ32" s="39">
        <f t="shared" si="3"/>
        <v>0</v>
      </c>
    </row>
    <row r="33" spans="1:43" hidden="1" thickBot="1" x14ac:dyDescent="0.3">
      <c r="A33" s="75">
        <v>32</v>
      </c>
      <c r="B33" s="64">
        <v>4</v>
      </c>
      <c r="C33" s="66" t="str">
        <f t="shared" ref="C33:C39" si="7">IF(G33=1,AO33," ")</f>
        <v xml:space="preserve"> </v>
      </c>
      <c r="D33" s="65"/>
      <c r="E33" s="55"/>
      <c r="F33" s="56"/>
      <c r="G33" s="58"/>
      <c r="H33" s="58"/>
      <c r="I33" s="58" t="str">
        <f>IF(C33=$AI$5,$AJ$5," ")</f>
        <v xml:space="preserve"> </v>
      </c>
      <c r="J33" s="58"/>
      <c r="K33" s="55" t="s">
        <v>103</v>
      </c>
      <c r="L33" s="55"/>
      <c r="M33" s="55"/>
      <c r="N33" s="56"/>
      <c r="O33" s="55"/>
      <c r="P33" s="55"/>
      <c r="Q33" s="55"/>
      <c r="R33" s="55"/>
      <c r="S33" s="55"/>
      <c r="T33" s="55"/>
      <c r="U33" s="53" t="s">
        <v>326</v>
      </c>
      <c r="V33" s="40" t="s">
        <v>133</v>
      </c>
      <c r="W33" s="15"/>
      <c r="X33" s="15" t="s">
        <v>72</v>
      </c>
      <c r="Y33" s="15"/>
      <c r="Z33" s="15"/>
      <c r="AA33" s="15"/>
      <c r="AH33" s="67"/>
      <c r="AI33"/>
      <c r="AJ33" s="67"/>
      <c r="AK33"/>
      <c r="AO33" s="39" t="str">
        <f t="shared" si="0"/>
        <v xml:space="preserve">Alicia Adams </v>
      </c>
      <c r="AP33" s="39">
        <f t="shared" si="5"/>
        <v>0</v>
      </c>
      <c r="AQ33" s="39">
        <f t="shared" si="3"/>
        <v>0</v>
      </c>
    </row>
    <row r="34" spans="1:43" hidden="1" thickBot="1" x14ac:dyDescent="0.3">
      <c r="A34" s="75">
        <v>33</v>
      </c>
      <c r="B34" s="64">
        <v>5</v>
      </c>
      <c r="C34" s="66" t="str">
        <f t="shared" si="7"/>
        <v xml:space="preserve"> </v>
      </c>
      <c r="D34" s="65"/>
      <c r="E34" s="55"/>
      <c r="F34" s="56"/>
      <c r="G34" s="58"/>
      <c r="H34" s="58"/>
      <c r="I34" s="58" t="str">
        <f>IF(C34=$AI$6,$AJ$6," ")</f>
        <v xml:space="preserve"> </v>
      </c>
      <c r="J34" s="58"/>
      <c r="K34" s="55" t="s">
        <v>103</v>
      </c>
      <c r="L34" s="55"/>
      <c r="M34" s="55"/>
      <c r="N34" s="56"/>
      <c r="O34" s="55"/>
      <c r="P34" s="55"/>
      <c r="Q34" s="55"/>
      <c r="R34" s="55"/>
      <c r="S34" s="55"/>
      <c r="T34" s="55"/>
      <c r="U34" s="53" t="s">
        <v>326</v>
      </c>
      <c r="V34" s="40" t="s">
        <v>133</v>
      </c>
      <c r="W34" s="15"/>
      <c r="X34" s="15" t="s">
        <v>72</v>
      </c>
      <c r="Y34" s="15"/>
      <c r="Z34" s="15"/>
      <c r="AA34" s="15"/>
      <c r="AH34" s="67"/>
      <c r="AI34"/>
      <c r="AJ34" s="67"/>
      <c r="AK34"/>
      <c r="AO34" s="39" t="str">
        <f t="shared" si="0"/>
        <v>Erick Allen</v>
      </c>
      <c r="AP34" s="39">
        <f t="shared" si="5"/>
        <v>0</v>
      </c>
      <c r="AQ34" s="39">
        <f t="shared" si="3"/>
        <v>0</v>
      </c>
    </row>
    <row r="35" spans="1:43" hidden="1" thickBot="1" x14ac:dyDescent="0.3">
      <c r="A35" s="75">
        <v>34</v>
      </c>
      <c r="B35" s="64">
        <v>6</v>
      </c>
      <c r="C35" s="66" t="str">
        <f t="shared" si="7"/>
        <v xml:space="preserve"> </v>
      </c>
      <c r="D35" s="65"/>
      <c r="E35" s="55"/>
      <c r="F35" s="56"/>
      <c r="G35" s="58"/>
      <c r="H35" s="58"/>
      <c r="I35" s="58" t="str">
        <f>IF(C35=$AI$7,$AJ$7," ")</f>
        <v xml:space="preserve"> </v>
      </c>
      <c r="J35" s="58"/>
      <c r="K35" s="55" t="s">
        <v>103</v>
      </c>
      <c r="L35" s="55"/>
      <c r="M35" s="55"/>
      <c r="N35" s="56"/>
      <c r="O35" s="55"/>
      <c r="P35" s="55"/>
      <c r="Q35" s="55"/>
      <c r="R35" s="55"/>
      <c r="S35" s="55"/>
      <c r="T35" s="55"/>
      <c r="U35" s="53" t="s">
        <v>326</v>
      </c>
      <c r="V35" s="40" t="s">
        <v>133</v>
      </c>
      <c r="W35" s="15"/>
      <c r="X35" s="15" t="s">
        <v>72</v>
      </c>
      <c r="Y35" s="15"/>
      <c r="Z35" s="15"/>
      <c r="AA35" s="15"/>
      <c r="AH35" s="67"/>
      <c r="AI35"/>
      <c r="AJ35" s="67"/>
      <c r="AK35"/>
      <c r="AO35" s="39" t="str">
        <f t="shared" si="0"/>
        <v>Jaha V. Howard</v>
      </c>
      <c r="AP35" s="39">
        <f t="shared" si="5"/>
        <v>0</v>
      </c>
      <c r="AQ35" s="39">
        <f t="shared" si="3"/>
        <v>0</v>
      </c>
    </row>
    <row r="36" spans="1:43" hidden="1" thickBot="1" x14ac:dyDescent="0.3">
      <c r="A36" s="75">
        <v>35</v>
      </c>
      <c r="B36" s="64">
        <v>7</v>
      </c>
      <c r="C36" s="66" t="str">
        <f t="shared" si="7"/>
        <v xml:space="preserve"> </v>
      </c>
      <c r="D36" s="65"/>
      <c r="E36" s="55"/>
      <c r="F36" s="56"/>
      <c r="G36" s="58"/>
      <c r="H36" s="58"/>
      <c r="I36" s="58" t="str">
        <f>IF(C36=$AI$8,$AJ$8," ")</f>
        <v xml:space="preserve"> </v>
      </c>
      <c r="J36" s="58"/>
      <c r="K36" s="55" t="s">
        <v>103</v>
      </c>
      <c r="L36" s="55"/>
      <c r="M36" s="55"/>
      <c r="N36" s="56"/>
      <c r="O36" s="55"/>
      <c r="P36" s="55"/>
      <c r="Q36" s="55"/>
      <c r="R36" s="55"/>
      <c r="S36" s="55"/>
      <c r="T36" s="55"/>
      <c r="U36" s="53" t="s">
        <v>326</v>
      </c>
      <c r="V36" s="40" t="s">
        <v>133</v>
      </c>
      <c r="W36" s="15"/>
      <c r="X36" s="15" t="s">
        <v>72</v>
      </c>
      <c r="Y36" s="15"/>
      <c r="Z36" s="15"/>
      <c r="AA36" s="15"/>
      <c r="AH36" s="67"/>
      <c r="AI36"/>
      <c r="AJ36" s="67"/>
      <c r="AK36"/>
      <c r="AO36" s="39" t="str">
        <f t="shared" si="0"/>
        <v>Tanisha Whorton</v>
      </c>
      <c r="AP36" s="39">
        <f t="shared" si="5"/>
        <v>0</v>
      </c>
      <c r="AQ36" s="39">
        <f t="shared" si="3"/>
        <v>0</v>
      </c>
    </row>
    <row r="37" spans="1:43" hidden="1" thickBot="1" x14ac:dyDescent="0.3">
      <c r="A37" s="75">
        <v>36</v>
      </c>
      <c r="B37" s="64">
        <v>8</v>
      </c>
      <c r="C37" s="66" t="str">
        <f t="shared" si="7"/>
        <v xml:space="preserve"> </v>
      </c>
      <c r="D37" s="65"/>
      <c r="E37" s="55"/>
      <c r="F37" s="56"/>
      <c r="G37" s="58"/>
      <c r="H37" s="58"/>
      <c r="I37" s="58" t="str">
        <f>IF(C37=$AI$9,$AJ$9," ")</f>
        <v xml:space="preserve"> </v>
      </c>
      <c r="J37" s="58"/>
      <c r="K37" s="55" t="s">
        <v>103</v>
      </c>
      <c r="L37" s="55"/>
      <c r="M37" s="55"/>
      <c r="N37" s="56"/>
      <c r="O37" s="55"/>
      <c r="P37" s="55"/>
      <c r="Q37" s="55"/>
      <c r="R37" s="55"/>
      <c r="S37" s="55"/>
      <c r="T37" s="55"/>
      <c r="U37" s="53" t="s">
        <v>326</v>
      </c>
      <c r="V37" s="40" t="s">
        <v>133</v>
      </c>
      <c r="W37" s="15"/>
      <c r="X37" s="15" t="s">
        <v>72</v>
      </c>
      <c r="Y37" s="15"/>
      <c r="Z37" s="15"/>
      <c r="AA37" s="15"/>
      <c r="AH37" s="67"/>
      <c r="AI37"/>
      <c r="AJ37" s="67"/>
      <c r="AK37"/>
      <c r="AO37" s="39" t="str">
        <f t="shared" si="0"/>
        <v>Tracy Stevenson</v>
      </c>
      <c r="AP37" s="39">
        <f t="shared" si="5"/>
        <v>0</v>
      </c>
      <c r="AQ37" s="39">
        <f t="shared" si="3"/>
        <v>0</v>
      </c>
    </row>
    <row r="38" spans="1:43" hidden="1" thickBot="1" x14ac:dyDescent="0.3">
      <c r="A38" s="75">
        <v>37</v>
      </c>
      <c r="B38" s="64">
        <v>9</v>
      </c>
      <c r="C38" s="66" t="str">
        <f t="shared" si="7"/>
        <v xml:space="preserve"> </v>
      </c>
      <c r="D38" s="65"/>
      <c r="E38" s="55"/>
      <c r="F38" s="56"/>
      <c r="G38" s="58"/>
      <c r="H38" s="58"/>
      <c r="I38" s="58" t="str">
        <f>IF(C38=$AI$10,$AJ$10," ")</f>
        <v xml:space="preserve"> </v>
      </c>
      <c r="J38" s="58"/>
      <c r="K38" s="55" t="s">
        <v>103</v>
      </c>
      <c r="L38" s="55"/>
      <c r="M38" s="55"/>
      <c r="N38" s="56"/>
      <c r="O38" s="55"/>
      <c r="P38" s="55"/>
      <c r="Q38" s="55"/>
      <c r="R38" s="55"/>
      <c r="S38" s="55"/>
      <c r="T38" s="55"/>
      <c r="U38" s="53" t="s">
        <v>326</v>
      </c>
      <c r="V38" s="40" t="s">
        <v>133</v>
      </c>
      <c r="W38" s="15"/>
      <c r="X38" s="15" t="s">
        <v>72</v>
      </c>
      <c r="Y38" s="15"/>
      <c r="Z38" s="15"/>
      <c r="AA38" s="15"/>
      <c r="AH38" s="67"/>
      <c r="AI38"/>
      <c r="AJ38" s="67"/>
      <c r="AK38"/>
      <c r="AO38" s="39" t="str">
        <f t="shared" si="0"/>
        <v>BLANK</v>
      </c>
      <c r="AP38" s="39">
        <f t="shared" si="5"/>
        <v>0</v>
      </c>
      <c r="AQ38" s="39">
        <f t="shared" si="3"/>
        <v>0</v>
      </c>
    </row>
    <row r="39" spans="1:43" hidden="1" thickBot="1" x14ac:dyDescent="0.3">
      <c r="A39" s="75">
        <v>38</v>
      </c>
      <c r="B39" s="64">
        <v>10</v>
      </c>
      <c r="C39" s="66" t="str">
        <f t="shared" si="7"/>
        <v xml:space="preserve"> </v>
      </c>
      <c r="D39" s="65"/>
      <c r="E39" s="55"/>
      <c r="F39" s="56"/>
      <c r="G39" s="58"/>
      <c r="H39" s="58"/>
      <c r="I39" s="58" t="str">
        <f>IF(C39=$AI$10,$AJ$10," ")</f>
        <v xml:space="preserve"> </v>
      </c>
      <c r="J39" s="58"/>
      <c r="K39" s="55" t="s">
        <v>103</v>
      </c>
      <c r="L39" s="55"/>
      <c r="M39" s="55"/>
      <c r="N39" s="56"/>
      <c r="O39" s="55"/>
      <c r="P39" s="55"/>
      <c r="Q39" s="55"/>
      <c r="R39" s="55"/>
      <c r="S39" s="55"/>
      <c r="T39" s="55"/>
      <c r="U39" s="53" t="s">
        <v>326</v>
      </c>
      <c r="V39" s="40" t="s">
        <v>133</v>
      </c>
      <c r="W39" s="15"/>
      <c r="X39" s="15" t="s">
        <v>72</v>
      </c>
      <c r="Y39" s="15"/>
      <c r="Z39" s="15"/>
      <c r="AA39" s="15"/>
      <c r="AH39" s="67"/>
      <c r="AI39"/>
      <c r="AJ39" s="67"/>
      <c r="AK39"/>
      <c r="AO39" s="39" t="str">
        <f t="shared" si="0"/>
        <v>Write In</v>
      </c>
      <c r="AP39" s="39"/>
      <c r="AQ39" s="39">
        <f t="shared" si="3"/>
        <v>0</v>
      </c>
    </row>
    <row r="40" spans="1:43" ht="21.75" thickBot="1" x14ac:dyDescent="0.3">
      <c r="A40" s="75">
        <v>39</v>
      </c>
      <c r="B40" s="64">
        <v>11</v>
      </c>
      <c r="C40" s="92" t="s">
        <v>101</v>
      </c>
      <c r="D40" s="91" t="s">
        <v>112</v>
      </c>
      <c r="E40" s="87" t="s">
        <v>111</v>
      </c>
      <c r="F40" s="90" t="s">
        <v>110</v>
      </c>
      <c r="G40" s="113"/>
      <c r="H40" s="87"/>
      <c r="I40" s="87"/>
      <c r="J40" s="87"/>
      <c r="K40" s="86" t="s">
        <v>100</v>
      </c>
      <c r="L40" s="117">
        <v>1001</v>
      </c>
      <c r="M40" s="117">
        <v>1003</v>
      </c>
      <c r="N40" s="118">
        <v>1004</v>
      </c>
      <c r="O40" s="117"/>
      <c r="P40" s="117" t="s">
        <v>109</v>
      </c>
      <c r="Q40" s="87">
        <v>4</v>
      </c>
      <c r="R40" s="87"/>
      <c r="S40" s="86"/>
      <c r="T40" s="85">
        <v>3</v>
      </c>
      <c r="U40" s="84" t="s">
        <v>326</v>
      </c>
      <c r="V40" s="40" t="s">
        <v>131</v>
      </c>
      <c r="W40" s="15">
        <v>4</v>
      </c>
      <c r="X40" s="15" t="s">
        <v>72</v>
      </c>
      <c r="Y40" s="15"/>
      <c r="Z40" s="15"/>
      <c r="AA40" s="15"/>
      <c r="AH40" s="67"/>
      <c r="AI40"/>
      <c r="AJ40" s="67"/>
      <c r="AK40"/>
      <c r="AO40" s="39">
        <f t="shared" si="0"/>
        <v>0</v>
      </c>
      <c r="AP40" s="39"/>
      <c r="AQ40" s="39" t="str">
        <f t="shared" si="3"/>
        <v>BOC District 4</v>
      </c>
    </row>
    <row r="41" spans="1:43" thickBot="1" x14ac:dyDescent="0.3">
      <c r="A41" s="75">
        <v>40</v>
      </c>
      <c r="B41" s="64">
        <v>12</v>
      </c>
      <c r="C41" s="66" t="str">
        <f>IF(G41=1,AQ41," ")</f>
        <v>Julien Grhas</v>
      </c>
      <c r="D41" s="71"/>
      <c r="E41" s="82">
        <v>1001</v>
      </c>
      <c r="F41" s="80">
        <v>9</v>
      </c>
      <c r="G41" s="58">
        <v>1</v>
      </c>
      <c r="H41" s="58">
        <f>G41</f>
        <v>1</v>
      </c>
      <c r="I41" s="58" t="str">
        <f>IF(C41=$AI13,$AJ13," ")</f>
        <v>REP</v>
      </c>
      <c r="J41" s="58" t="s">
        <v>104</v>
      </c>
      <c r="K41" s="55" t="s">
        <v>100</v>
      </c>
      <c r="L41" s="55"/>
      <c r="M41" s="55"/>
      <c r="N41" s="56"/>
      <c r="O41" s="55"/>
      <c r="P41" s="55"/>
      <c r="Q41" s="55"/>
      <c r="R41" s="55"/>
      <c r="S41" s="55"/>
      <c r="T41" s="54">
        <v>3</v>
      </c>
      <c r="U41" s="53" t="s">
        <v>326</v>
      </c>
      <c r="V41" s="40" t="s">
        <v>131</v>
      </c>
      <c r="W41" s="15">
        <v>4</v>
      </c>
      <c r="X41" s="15" t="s">
        <v>72</v>
      </c>
      <c r="Y41" s="15"/>
      <c r="Z41" s="15"/>
      <c r="AA41" s="15"/>
      <c r="AH41" s="67"/>
      <c r="AI41"/>
      <c r="AJ41" s="67"/>
      <c r="AK41"/>
      <c r="AO41" s="39">
        <f t="shared" si="0"/>
        <v>0</v>
      </c>
      <c r="AP41" s="39"/>
      <c r="AQ41" s="39" t="str">
        <f t="shared" si="3"/>
        <v>Julien Grhas</v>
      </c>
    </row>
    <row r="42" spans="1:43" ht="18.75" customHeight="1" thickBot="1" x14ac:dyDescent="0.3">
      <c r="A42" s="75">
        <v>41</v>
      </c>
      <c r="B42" s="64">
        <v>13</v>
      </c>
      <c r="C42" s="66" t="str">
        <f>IF(G42=1,AQ42," ")</f>
        <v>Matthew Hardwick</v>
      </c>
      <c r="D42" s="71"/>
      <c r="E42" s="82">
        <v>1003</v>
      </c>
      <c r="F42" s="80">
        <v>11</v>
      </c>
      <c r="G42" s="58">
        <v>1</v>
      </c>
      <c r="H42" s="58">
        <f>G42</f>
        <v>1</v>
      </c>
      <c r="I42" s="58" t="str">
        <f>IF(C42=$AI14,$AJ14," ")</f>
        <v>REP</v>
      </c>
      <c r="J42" s="221" t="s">
        <v>104</v>
      </c>
      <c r="K42" s="55" t="s">
        <v>100</v>
      </c>
      <c r="L42" s="55"/>
      <c r="M42" s="55"/>
      <c r="N42" s="56"/>
      <c r="O42" s="55"/>
      <c r="P42" s="55"/>
      <c r="Q42" s="55"/>
      <c r="R42" s="55"/>
      <c r="S42" s="55"/>
      <c r="T42" s="54">
        <v>3</v>
      </c>
      <c r="U42" s="53" t="s">
        <v>326</v>
      </c>
      <c r="V42" s="40" t="s">
        <v>131</v>
      </c>
      <c r="W42" s="15">
        <v>4</v>
      </c>
      <c r="X42" s="15" t="s">
        <v>72</v>
      </c>
      <c r="Y42" s="15"/>
      <c r="Z42" s="15"/>
      <c r="AA42" s="15"/>
      <c r="AH42" s="67"/>
      <c r="AI42"/>
      <c r="AJ42" s="67"/>
      <c r="AK42"/>
      <c r="AO42" s="39">
        <f t="shared" si="0"/>
        <v>0</v>
      </c>
      <c r="AP42" s="39"/>
      <c r="AQ42" s="39" t="str">
        <f t="shared" si="3"/>
        <v>Matthew Hardwick</v>
      </c>
    </row>
    <row r="43" spans="1:43" thickBot="1" x14ac:dyDescent="0.3">
      <c r="A43" s="75">
        <v>42</v>
      </c>
      <c r="B43" s="64">
        <v>14</v>
      </c>
      <c r="C43" s="66" t="str">
        <f>IF(G43=1,AQ43," ")</f>
        <v>Yashica Marshall</v>
      </c>
      <c r="D43" s="71"/>
      <c r="E43" s="81">
        <v>1001</v>
      </c>
      <c r="F43" s="80">
        <v>10</v>
      </c>
      <c r="G43" s="58">
        <v>1</v>
      </c>
      <c r="H43" s="58">
        <f>G43</f>
        <v>1</v>
      </c>
      <c r="I43" s="58" t="str">
        <f>IF(C43=$AI15,$AJ15," ")</f>
        <v>DEM</v>
      </c>
      <c r="J43" s="58" t="s">
        <v>104</v>
      </c>
      <c r="K43" s="55" t="s">
        <v>100</v>
      </c>
      <c r="L43" s="55"/>
      <c r="M43" s="55"/>
      <c r="N43" s="56"/>
      <c r="O43" s="55"/>
      <c r="P43" s="55"/>
      <c r="Q43" s="55"/>
      <c r="R43" s="55"/>
      <c r="S43" s="55"/>
      <c r="T43" s="54">
        <v>3</v>
      </c>
      <c r="U43" s="53" t="s">
        <v>326</v>
      </c>
      <c r="V43" s="40" t="s">
        <v>131</v>
      </c>
      <c r="W43" s="15">
        <v>4</v>
      </c>
      <c r="X43" s="15" t="s">
        <v>72</v>
      </c>
      <c r="Y43" s="15"/>
      <c r="Z43" s="15"/>
      <c r="AA43" s="15"/>
      <c r="AH43" s="67"/>
      <c r="AI43"/>
      <c r="AJ43" s="67"/>
      <c r="AK43"/>
      <c r="AO43" s="39">
        <f t="shared" si="0"/>
        <v>0</v>
      </c>
      <c r="AP43" s="39"/>
      <c r="AQ43" s="39" t="str">
        <f t="shared" si="3"/>
        <v>Yashica Marshall</v>
      </c>
    </row>
    <row r="44" spans="1:43" thickBot="1" x14ac:dyDescent="0.3">
      <c r="A44" s="75">
        <v>43</v>
      </c>
      <c r="B44" s="64">
        <v>15</v>
      </c>
      <c r="C44" s="66" t="str">
        <f>IF(G44=1,AQ44," ")</f>
        <v>Monique Sheffield</v>
      </c>
      <c r="D44" s="71"/>
      <c r="E44" s="81">
        <v>1003</v>
      </c>
      <c r="F44" s="80">
        <v>12</v>
      </c>
      <c r="G44" s="58">
        <v>1</v>
      </c>
      <c r="H44" s="58">
        <f>G44</f>
        <v>1</v>
      </c>
      <c r="I44" s="58" t="str">
        <f>IF(C44=$AI16,$AJ16," ")</f>
        <v>DEM</v>
      </c>
      <c r="J44" s="58" t="s">
        <v>104</v>
      </c>
      <c r="K44" s="55" t="s">
        <v>100</v>
      </c>
      <c r="L44" s="55"/>
      <c r="M44" s="55"/>
      <c r="N44" s="56"/>
      <c r="O44" s="55"/>
      <c r="P44" s="55"/>
      <c r="Q44" s="55"/>
      <c r="R44" s="55"/>
      <c r="S44" s="55"/>
      <c r="T44" s="54">
        <v>3</v>
      </c>
      <c r="U44" s="53" t="s">
        <v>326</v>
      </c>
      <c r="V44" s="40" t="s">
        <v>131</v>
      </c>
      <c r="W44" s="15">
        <v>4</v>
      </c>
      <c r="X44" s="15" t="s">
        <v>72</v>
      </c>
      <c r="Y44" s="15"/>
      <c r="Z44" s="15"/>
      <c r="AA44" s="15"/>
      <c r="AB44" s="4">
        <v>9</v>
      </c>
      <c r="AC44" s="5" t="s">
        <v>329</v>
      </c>
      <c r="AD44" s="5" t="s">
        <v>107</v>
      </c>
      <c r="AH44" s="67"/>
      <c r="AI44"/>
      <c r="AJ44" s="67"/>
      <c r="AK44"/>
      <c r="AO44" s="39">
        <f t="shared" si="0"/>
        <v>0</v>
      </c>
      <c r="AP44" s="39"/>
      <c r="AQ44" s="39" t="str">
        <f t="shared" si="3"/>
        <v>Monique Sheffield</v>
      </c>
    </row>
    <row r="45" spans="1:43" ht="15" x14ac:dyDescent="0.25">
      <c r="A45" s="75">
        <v>44</v>
      </c>
      <c r="B45" s="64">
        <v>16</v>
      </c>
      <c r="C45" s="74" t="str">
        <f>IF(G45=1,AQ45,IF(G45="BLK",$AI$17," "))</f>
        <v xml:space="preserve"> </v>
      </c>
      <c r="D45" s="129"/>
      <c r="E45" s="58"/>
      <c r="F45" s="73"/>
      <c r="G45" s="58" t="str">
        <f>IF(A45=$AI17,$AJ17," ")</f>
        <v xml:space="preserve"> </v>
      </c>
      <c r="H45" s="58"/>
      <c r="I45" s="58"/>
      <c r="J45" s="58"/>
      <c r="K45" s="55" t="s">
        <v>100</v>
      </c>
      <c r="L45" s="55"/>
      <c r="M45" s="55"/>
      <c r="N45" s="56"/>
      <c r="O45" s="55"/>
      <c r="P45" s="55"/>
      <c r="Q45" s="55"/>
      <c r="R45" s="55"/>
      <c r="S45" s="55"/>
      <c r="T45" s="54">
        <v>3</v>
      </c>
      <c r="U45" s="53" t="s">
        <v>326</v>
      </c>
      <c r="V45" s="40" t="s">
        <v>131</v>
      </c>
      <c r="W45" s="15">
        <v>4</v>
      </c>
      <c r="X45" s="15" t="s">
        <v>72</v>
      </c>
      <c r="Y45" s="15"/>
      <c r="Z45" s="15"/>
      <c r="AA45" s="15"/>
      <c r="AB45" s="4">
        <v>11</v>
      </c>
      <c r="AC45" s="5" t="s">
        <v>328</v>
      </c>
      <c r="AD45" s="5" t="s">
        <v>107</v>
      </c>
      <c r="AH45" s="67"/>
      <c r="AI45"/>
      <c r="AJ45" s="67"/>
      <c r="AK45"/>
      <c r="AO45" s="39">
        <f t="shared" si="0"/>
        <v>0</v>
      </c>
      <c r="AP45" s="39"/>
      <c r="AQ45" s="39" t="str">
        <f t="shared" si="3"/>
        <v>BLANK</v>
      </c>
    </row>
    <row r="46" spans="1:43" ht="15" x14ac:dyDescent="0.25">
      <c r="A46" s="75">
        <v>45</v>
      </c>
      <c r="B46" s="64">
        <v>17</v>
      </c>
      <c r="C46" s="74" t="str">
        <f>IF(G46=1,AQ46,IF(G46="BLK",$AI$17," "))</f>
        <v xml:space="preserve"> </v>
      </c>
      <c r="D46" s="129"/>
      <c r="E46" s="55"/>
      <c r="F46" s="56"/>
      <c r="G46" s="58"/>
      <c r="H46" s="58"/>
      <c r="I46" s="58" t="str">
        <f>IF(C46=$AI18,$AJ18," ")</f>
        <v xml:space="preserve"> </v>
      </c>
      <c r="J46" s="58"/>
      <c r="K46" s="55" t="s">
        <v>100</v>
      </c>
      <c r="L46" s="55"/>
      <c r="M46" s="55"/>
      <c r="N46" s="56"/>
      <c r="O46" s="55"/>
      <c r="P46" s="55"/>
      <c r="Q46" s="55"/>
      <c r="R46" s="55"/>
      <c r="S46" s="55"/>
      <c r="T46" s="54">
        <v>3</v>
      </c>
      <c r="U46" s="53" t="s">
        <v>326</v>
      </c>
      <c r="V46" s="40" t="s">
        <v>131</v>
      </c>
      <c r="W46" s="15">
        <v>4</v>
      </c>
      <c r="X46" s="15" t="s">
        <v>72</v>
      </c>
      <c r="Y46" s="15"/>
      <c r="Z46" s="15"/>
      <c r="AA46" s="15"/>
      <c r="AB46" s="4">
        <v>13</v>
      </c>
      <c r="AC46" s="5" t="s">
        <v>327</v>
      </c>
      <c r="AD46" s="5" t="s">
        <v>107</v>
      </c>
      <c r="AH46" s="67"/>
      <c r="AI46"/>
      <c r="AJ46" s="67"/>
      <c r="AK46"/>
      <c r="AO46" s="39">
        <f t="shared" si="0"/>
        <v>0</v>
      </c>
      <c r="AP46" s="39"/>
      <c r="AQ46" s="39" t="str">
        <f t="shared" si="3"/>
        <v>BLANK</v>
      </c>
    </row>
    <row r="47" spans="1:43" ht="15" x14ac:dyDescent="0.25">
      <c r="A47" s="75">
        <v>46</v>
      </c>
      <c r="B47" s="64">
        <v>18</v>
      </c>
      <c r="C47" s="66" t="str">
        <f>IF(G47=1,AQ47," ")</f>
        <v xml:space="preserve"> </v>
      </c>
      <c r="D47" s="65"/>
      <c r="E47" s="55"/>
      <c r="F47" s="56"/>
      <c r="G47" s="58"/>
      <c r="H47" s="58"/>
      <c r="I47" s="58" t="str">
        <f>IF(C47=$AI19,$AJ19," ")</f>
        <v xml:space="preserve"> </v>
      </c>
      <c r="J47" s="58"/>
      <c r="K47" s="55" t="s">
        <v>100</v>
      </c>
      <c r="L47" s="55"/>
      <c r="M47" s="55"/>
      <c r="N47" s="56"/>
      <c r="O47" s="55"/>
      <c r="P47" s="55"/>
      <c r="Q47" s="55"/>
      <c r="R47" s="55"/>
      <c r="S47" s="55"/>
      <c r="T47" s="54">
        <v>3</v>
      </c>
      <c r="U47" s="53" t="s">
        <v>326</v>
      </c>
      <c r="V47" s="40" t="s">
        <v>131</v>
      </c>
      <c r="W47" s="15">
        <v>4</v>
      </c>
      <c r="X47" s="15" t="s">
        <v>72</v>
      </c>
      <c r="Y47" s="15"/>
      <c r="Z47" s="15"/>
      <c r="AA47" s="15"/>
      <c r="AH47" s="67"/>
      <c r="AI47"/>
      <c r="AJ47" s="67"/>
      <c r="AK47"/>
      <c r="AO47" s="39">
        <f t="shared" si="0"/>
        <v>0</v>
      </c>
      <c r="AP47" s="39"/>
      <c r="AQ47" s="39" t="str">
        <f t="shared" si="3"/>
        <v>Write In</v>
      </c>
    </row>
    <row r="48" spans="1:43" thickBot="1" x14ac:dyDescent="0.3">
      <c r="A48" s="75">
        <v>47</v>
      </c>
      <c r="B48" s="64">
        <v>19</v>
      </c>
      <c r="C48" s="66" t="str">
        <f>IF(G48=1,AQ48," ")</f>
        <v xml:space="preserve"> </v>
      </c>
      <c r="D48" s="65"/>
      <c r="E48" s="55"/>
      <c r="F48" s="56"/>
      <c r="G48" s="58"/>
      <c r="H48" s="58"/>
      <c r="I48" s="58" t="str">
        <f>IF(C48=$AI$13,$AJ$13," ")</f>
        <v xml:space="preserve"> </v>
      </c>
      <c r="J48" s="58"/>
      <c r="K48" s="55"/>
      <c r="L48" s="55"/>
      <c r="M48" s="55"/>
      <c r="N48" s="56"/>
      <c r="O48" s="55"/>
      <c r="P48" s="55"/>
      <c r="Q48" s="55"/>
      <c r="R48" s="55"/>
      <c r="S48" s="55"/>
      <c r="T48" s="54">
        <v>3</v>
      </c>
      <c r="U48" s="53" t="s">
        <v>326</v>
      </c>
      <c r="V48" s="40" t="s">
        <v>129</v>
      </c>
      <c r="W48" s="15">
        <v>4</v>
      </c>
      <c r="X48" s="15" t="s">
        <v>72</v>
      </c>
      <c r="Y48" s="15"/>
      <c r="Z48" s="15"/>
      <c r="AA48" s="15"/>
      <c r="AH48" s="67"/>
      <c r="AI48"/>
      <c r="AJ48" s="67"/>
      <c r="AK48"/>
      <c r="AO48" s="39">
        <f t="shared" si="0"/>
        <v>0</v>
      </c>
      <c r="AP48" s="39"/>
      <c r="AQ48" s="39">
        <f t="shared" si="3"/>
        <v>0</v>
      </c>
    </row>
    <row r="49" spans="1:43" ht="16.5" thickBot="1" x14ac:dyDescent="0.3">
      <c r="A49" s="75">
        <v>48</v>
      </c>
      <c r="B49" s="64">
        <v>20</v>
      </c>
      <c r="C49" s="74" t="s">
        <v>98</v>
      </c>
      <c r="D49" s="71"/>
      <c r="E49" s="130" t="s">
        <v>322</v>
      </c>
      <c r="F49" s="220"/>
      <c r="G49" s="59">
        <v>0</v>
      </c>
      <c r="H49" s="150">
        <v>0</v>
      </c>
      <c r="I49" s="128" t="s">
        <v>105</v>
      </c>
      <c r="J49" s="55" t="s">
        <v>104</v>
      </c>
      <c r="K49" s="55" t="s">
        <v>97</v>
      </c>
      <c r="L49" s="55"/>
      <c r="M49" s="55"/>
      <c r="N49" s="56"/>
      <c r="O49" s="55"/>
      <c r="P49" s="55"/>
      <c r="Q49" s="55"/>
      <c r="R49" s="55"/>
      <c r="S49" s="55"/>
      <c r="T49" s="54">
        <v>3</v>
      </c>
      <c r="U49" s="53" t="s">
        <v>326</v>
      </c>
      <c r="V49" s="40" t="s">
        <v>129</v>
      </c>
      <c r="W49" s="15">
        <v>4</v>
      </c>
      <c r="X49" s="15" t="s">
        <v>72</v>
      </c>
      <c r="Y49" s="15"/>
      <c r="Z49" s="15"/>
      <c r="AA49" s="15"/>
      <c r="AH49" s="67"/>
      <c r="AI49"/>
      <c r="AJ49" s="67"/>
      <c r="AK49"/>
      <c r="AO49" s="39">
        <f t="shared" si="0"/>
        <v>0</v>
      </c>
      <c r="AP49" s="39"/>
      <c r="AQ49" s="39">
        <f t="shared" si="3"/>
        <v>0</v>
      </c>
    </row>
    <row r="50" spans="1:43" ht="16.5" thickBot="1" x14ac:dyDescent="0.3">
      <c r="A50" s="75">
        <v>49</v>
      </c>
      <c r="B50" s="64">
        <v>21</v>
      </c>
      <c r="C50" s="74" t="s">
        <v>282</v>
      </c>
      <c r="D50" s="71"/>
      <c r="E50" s="58"/>
      <c r="F50" s="73"/>
      <c r="G50" s="59">
        <v>0</v>
      </c>
      <c r="H50" s="150">
        <v>0</v>
      </c>
      <c r="I50" s="58"/>
      <c r="J50" s="55"/>
      <c r="K50" s="55" t="s">
        <v>95</v>
      </c>
      <c r="L50" s="55"/>
      <c r="M50" s="55"/>
      <c r="N50" s="56"/>
      <c r="O50" s="55"/>
      <c r="P50" s="55"/>
      <c r="Q50" s="55"/>
      <c r="R50" s="55"/>
      <c r="S50" s="55"/>
      <c r="T50" s="54">
        <v>3</v>
      </c>
      <c r="U50" s="53" t="s">
        <v>326</v>
      </c>
      <c r="V50" s="40" t="s">
        <v>129</v>
      </c>
      <c r="W50" s="15">
        <v>4</v>
      </c>
      <c r="X50" s="15" t="s">
        <v>72</v>
      </c>
      <c r="Y50" s="15"/>
      <c r="Z50" s="15"/>
      <c r="AA50" s="15"/>
      <c r="AB50" s="4">
        <v>10</v>
      </c>
      <c r="AC50" s="5" t="s">
        <v>329</v>
      </c>
      <c r="AD50" s="5" t="s">
        <v>105</v>
      </c>
      <c r="AH50" s="67"/>
      <c r="AI50"/>
      <c r="AJ50" s="67"/>
      <c r="AK50"/>
      <c r="AO50" s="39">
        <f t="shared" si="0"/>
        <v>0</v>
      </c>
      <c r="AP50" s="39"/>
      <c r="AQ50" s="39">
        <f t="shared" si="3"/>
        <v>0</v>
      </c>
    </row>
    <row r="51" spans="1:43" ht="16.5" thickBot="1" x14ac:dyDescent="0.3">
      <c r="A51" s="75">
        <v>50</v>
      </c>
      <c r="B51" s="64">
        <v>22</v>
      </c>
      <c r="C51" s="74" t="s">
        <v>77</v>
      </c>
      <c r="D51" s="71"/>
      <c r="E51" s="130">
        <v>1004</v>
      </c>
      <c r="F51" s="80">
        <v>13</v>
      </c>
      <c r="G51" s="59">
        <v>0</v>
      </c>
      <c r="H51" s="219">
        <v>1</v>
      </c>
      <c r="I51" s="130" t="s">
        <v>107</v>
      </c>
      <c r="J51" s="55" t="s">
        <v>104</v>
      </c>
      <c r="K51" s="55" t="s">
        <v>93</v>
      </c>
      <c r="L51" s="55"/>
      <c r="M51" s="55"/>
      <c r="N51" s="56"/>
      <c r="O51" s="55"/>
      <c r="P51" s="55"/>
      <c r="Q51" s="55"/>
      <c r="R51" s="55"/>
      <c r="S51" s="55"/>
      <c r="T51" s="54">
        <v>3</v>
      </c>
      <c r="U51" s="53" t="s">
        <v>326</v>
      </c>
      <c r="V51" s="40" t="s">
        <v>129</v>
      </c>
      <c r="W51" s="15">
        <v>4</v>
      </c>
      <c r="X51" s="15" t="s">
        <v>72</v>
      </c>
      <c r="Y51" s="15"/>
      <c r="Z51" s="15"/>
      <c r="AA51" s="15"/>
      <c r="AB51" s="4">
        <v>12</v>
      </c>
      <c r="AC51" s="5" t="s">
        <v>328</v>
      </c>
      <c r="AD51" s="5" t="s">
        <v>105</v>
      </c>
      <c r="AH51" s="67"/>
      <c r="AI51"/>
      <c r="AJ51" s="67"/>
      <c r="AK51"/>
      <c r="AO51" s="39">
        <f t="shared" si="0"/>
        <v>0</v>
      </c>
      <c r="AP51" s="39"/>
      <c r="AQ51" s="39">
        <f t="shared" si="3"/>
        <v>0</v>
      </c>
    </row>
    <row r="52" spans="1:43" ht="16.5" thickBot="1" x14ac:dyDescent="0.3">
      <c r="A52" s="75">
        <v>51</v>
      </c>
      <c r="B52" s="64">
        <v>23</v>
      </c>
      <c r="C52" s="74" t="s">
        <v>77</v>
      </c>
      <c r="D52" s="71"/>
      <c r="E52" s="111">
        <v>1004</v>
      </c>
      <c r="F52" s="80">
        <v>14</v>
      </c>
      <c r="G52" s="59">
        <v>0</v>
      </c>
      <c r="H52" s="219">
        <v>1</v>
      </c>
      <c r="I52" s="128" t="s">
        <v>105</v>
      </c>
      <c r="J52" s="55" t="s">
        <v>104</v>
      </c>
      <c r="K52" s="55" t="s">
        <v>77</v>
      </c>
      <c r="L52" s="55"/>
      <c r="M52" s="55"/>
      <c r="N52" s="56"/>
      <c r="O52" s="55"/>
      <c r="P52" s="55"/>
      <c r="Q52" s="55"/>
      <c r="R52" s="55"/>
      <c r="S52" s="55"/>
      <c r="T52" s="54">
        <v>3</v>
      </c>
      <c r="U52" s="53" t="s">
        <v>326</v>
      </c>
      <c r="V52" s="40" t="s">
        <v>129</v>
      </c>
      <c r="W52" s="15">
        <v>4</v>
      </c>
      <c r="X52" s="15" t="s">
        <v>72</v>
      </c>
      <c r="Y52" s="15"/>
      <c r="Z52" s="15"/>
      <c r="AA52" s="15"/>
      <c r="AB52" s="4">
        <v>14</v>
      </c>
      <c r="AC52" s="5" t="s">
        <v>327</v>
      </c>
      <c r="AD52" s="5" t="s">
        <v>105</v>
      </c>
      <c r="AH52" s="67"/>
      <c r="AI52"/>
      <c r="AJ52" s="67"/>
      <c r="AK52"/>
      <c r="AO52" s="39">
        <f t="shared" si="0"/>
        <v>0</v>
      </c>
      <c r="AP52" s="39"/>
      <c r="AQ52" s="39">
        <f t="shared" si="3"/>
        <v>0</v>
      </c>
    </row>
    <row r="53" spans="1:43" ht="16.5" thickBot="1" x14ac:dyDescent="0.3">
      <c r="A53" s="75">
        <v>52</v>
      </c>
      <c r="B53" s="64">
        <v>24</v>
      </c>
      <c r="C53" s="72" t="s">
        <v>92</v>
      </c>
      <c r="D53" s="71"/>
      <c r="E53" s="68"/>
      <c r="F53" s="70"/>
      <c r="G53" s="136"/>
      <c r="H53" s="69"/>
      <c r="I53" s="58"/>
      <c r="J53" s="68"/>
      <c r="K53" s="68" t="s">
        <v>91</v>
      </c>
      <c r="L53" s="55"/>
      <c r="M53" s="55"/>
      <c r="N53" s="56"/>
      <c r="O53" s="55"/>
      <c r="P53" s="55"/>
      <c r="Q53" s="55"/>
      <c r="R53" s="55"/>
      <c r="S53" s="55"/>
      <c r="T53" s="54">
        <v>3</v>
      </c>
      <c r="U53" s="53" t="s">
        <v>326</v>
      </c>
      <c r="V53" s="40" t="s">
        <v>129</v>
      </c>
      <c r="W53" s="15">
        <v>4</v>
      </c>
      <c r="X53" s="15" t="s">
        <v>72</v>
      </c>
      <c r="Y53" s="15"/>
      <c r="Z53" s="15"/>
      <c r="AA53" s="15"/>
      <c r="AH53" s="67"/>
      <c r="AI53"/>
      <c r="AJ53" s="67"/>
      <c r="AK53"/>
      <c r="AO53" s="39">
        <f t="shared" si="0"/>
        <v>0</v>
      </c>
      <c r="AP53" s="39"/>
      <c r="AQ53" s="39">
        <f t="shared" si="3"/>
        <v>0</v>
      </c>
    </row>
    <row r="54" spans="1:43" x14ac:dyDescent="0.25">
      <c r="A54" s="75">
        <v>53</v>
      </c>
      <c r="B54" s="64">
        <v>25</v>
      </c>
      <c r="C54" s="66"/>
      <c r="D54" s="65"/>
      <c r="E54" s="55"/>
      <c r="F54" s="56"/>
      <c r="G54" s="59"/>
      <c r="H54" s="58"/>
      <c r="I54" s="58" t="str">
        <f>IF(C54=$AI$13,$AJ$13," ")</f>
        <v xml:space="preserve"> </v>
      </c>
      <c r="J54" s="55"/>
      <c r="K54" s="55"/>
      <c r="L54" s="55"/>
      <c r="M54" s="55"/>
      <c r="N54" s="56"/>
      <c r="O54" s="55"/>
      <c r="P54" s="55"/>
      <c r="Q54" s="55"/>
      <c r="R54" s="55"/>
      <c r="S54" s="55"/>
      <c r="T54" s="54">
        <v>3</v>
      </c>
      <c r="U54" s="53" t="s">
        <v>326</v>
      </c>
      <c r="V54" s="40" t="s">
        <v>129</v>
      </c>
      <c r="W54" s="15">
        <v>4</v>
      </c>
      <c r="X54" s="15" t="s">
        <v>72</v>
      </c>
      <c r="Y54" s="15"/>
      <c r="Z54" s="15"/>
      <c r="AA54" s="15"/>
      <c r="AH54" s="67"/>
      <c r="AI54"/>
      <c r="AJ54" s="67"/>
      <c r="AK54"/>
      <c r="AO54" s="39">
        <f t="shared" si="0"/>
        <v>0</v>
      </c>
      <c r="AP54" s="39"/>
      <c r="AQ54" s="39">
        <f t="shared" si="3"/>
        <v>0</v>
      </c>
    </row>
    <row r="55" spans="1:43" x14ac:dyDescent="0.25">
      <c r="A55" s="75">
        <v>54</v>
      </c>
      <c r="B55" s="64">
        <v>26</v>
      </c>
      <c r="C55" s="63" t="s">
        <v>90</v>
      </c>
      <c r="D55" s="62"/>
      <c r="E55" s="61">
        <f>SUBTOTAL(9,G33:G54)</f>
        <v>4</v>
      </c>
      <c r="F55" s="60"/>
      <c r="G55" s="59"/>
      <c r="H55" s="58"/>
      <c r="I55" s="58" t="str">
        <f>IF(C55=$AI$13,$AJ$13," ")</f>
        <v xml:space="preserve"> </v>
      </c>
      <c r="J55" s="55"/>
      <c r="K55" s="55" t="s">
        <v>89</v>
      </c>
      <c r="L55" s="55"/>
      <c r="M55" s="55"/>
      <c r="N55" s="56"/>
      <c r="O55" s="55"/>
      <c r="P55" s="55"/>
      <c r="Q55" s="55"/>
      <c r="R55" s="55"/>
      <c r="S55" s="55"/>
      <c r="T55" s="54">
        <v>3</v>
      </c>
      <c r="U55" s="53" t="s">
        <v>326</v>
      </c>
      <c r="V55" s="40" t="s">
        <v>129</v>
      </c>
      <c r="W55" s="15">
        <v>4</v>
      </c>
      <c r="X55" s="15" t="s">
        <v>72</v>
      </c>
      <c r="Y55" s="15"/>
      <c r="Z55" s="15"/>
      <c r="AA55" s="15"/>
      <c r="AH55" s="67"/>
      <c r="AI55"/>
      <c r="AJ55" s="67"/>
      <c r="AK55"/>
      <c r="AO55" s="39">
        <f t="shared" si="0"/>
        <v>0</v>
      </c>
      <c r="AP55" s="39"/>
      <c r="AQ55" s="39">
        <f t="shared" si="3"/>
        <v>0</v>
      </c>
    </row>
    <row r="56" spans="1:43" ht="16.5" thickBot="1" x14ac:dyDescent="0.3">
      <c r="A56" s="75">
        <v>55</v>
      </c>
      <c r="B56" s="52">
        <v>27</v>
      </c>
      <c r="C56" s="51" t="s">
        <v>88</v>
      </c>
      <c r="D56" s="50"/>
      <c r="E56" s="49">
        <f>SUBTOTAL(9,H33:H54)</f>
        <v>6</v>
      </c>
      <c r="F56" s="48">
        <f>SUBTOTAL(9,H33:H52)</f>
        <v>6</v>
      </c>
      <c r="G56" s="47"/>
      <c r="H56" s="46"/>
      <c r="I56" s="46"/>
      <c r="J56" s="45"/>
      <c r="K56" s="43" t="s">
        <v>87</v>
      </c>
      <c r="L56" s="43"/>
      <c r="M56" s="43"/>
      <c r="N56" s="44"/>
      <c r="O56" s="43"/>
      <c r="P56" s="43"/>
      <c r="Q56" s="43"/>
      <c r="R56" s="43"/>
      <c r="S56" s="43"/>
      <c r="T56" s="42">
        <v>3</v>
      </c>
      <c r="U56" s="41" t="s">
        <v>326</v>
      </c>
      <c r="V56" s="40" t="s">
        <v>129</v>
      </c>
      <c r="W56" s="15">
        <v>4</v>
      </c>
      <c r="X56" s="15" t="s">
        <v>72</v>
      </c>
      <c r="Y56" s="15"/>
      <c r="Z56" s="15"/>
      <c r="AA56" s="15"/>
      <c r="AH56" s="67"/>
      <c r="AI56"/>
      <c r="AJ56" s="67"/>
      <c r="AK56"/>
      <c r="AO56" s="39">
        <f t="shared" si="0"/>
        <v>0</v>
      </c>
      <c r="AP56" s="39"/>
      <c r="AQ56" s="39">
        <f t="shared" si="3"/>
        <v>0</v>
      </c>
    </row>
    <row r="57" spans="1:43" ht="16.5" thickBot="1" x14ac:dyDescent="0.3">
      <c r="A57" s="38">
        <v>56</v>
      </c>
      <c r="G57" s="13"/>
      <c r="U57" s="2" t="s">
        <v>268</v>
      </c>
      <c r="V57" s="40"/>
      <c r="W57" s="15"/>
      <c r="X57" s="15" t="s">
        <v>72</v>
      </c>
      <c r="Y57" s="15"/>
      <c r="Z57" s="15"/>
      <c r="AA57" s="15"/>
      <c r="AH57" s="67"/>
      <c r="AI57"/>
      <c r="AJ57" s="67"/>
      <c r="AK57"/>
      <c r="AO57" s="39">
        <f t="shared" si="0"/>
        <v>0</v>
      </c>
      <c r="AP57" s="39"/>
      <c r="AQ57" s="39">
        <f t="shared" si="3"/>
        <v>0</v>
      </c>
    </row>
    <row r="58" spans="1:43" x14ac:dyDescent="0.25">
      <c r="A58" s="75">
        <v>57</v>
      </c>
      <c r="B58" s="105">
        <v>1</v>
      </c>
      <c r="C58" s="104" t="s">
        <v>63</v>
      </c>
      <c r="D58" s="103"/>
      <c r="E58" s="101"/>
      <c r="F58" s="102"/>
      <c r="G58" s="101" t="s">
        <v>324</v>
      </c>
      <c r="H58" s="98"/>
      <c r="I58" s="98"/>
      <c r="J58" s="98"/>
      <c r="K58" s="100" t="s">
        <v>118</v>
      </c>
      <c r="L58" s="98"/>
      <c r="M58" s="98"/>
      <c r="N58" s="99"/>
      <c r="O58" s="98"/>
      <c r="P58" s="98"/>
      <c r="Q58" s="98"/>
      <c r="R58" s="98"/>
      <c r="S58" s="98"/>
      <c r="T58" s="97">
        <v>1</v>
      </c>
      <c r="U58" s="96" t="s">
        <v>324</v>
      </c>
      <c r="V58" s="40" t="s">
        <v>135</v>
      </c>
      <c r="W58" s="15"/>
      <c r="X58" s="15" t="s">
        <v>72</v>
      </c>
      <c r="Y58" s="15"/>
      <c r="Z58" s="15"/>
      <c r="AA58" s="15"/>
      <c r="AH58" s="67"/>
      <c r="AI58"/>
      <c r="AJ58" s="67"/>
      <c r="AK58"/>
      <c r="AO58" s="39">
        <f t="shared" si="0"/>
        <v>0</v>
      </c>
      <c r="AP58" s="39"/>
      <c r="AQ58" s="39">
        <f t="shared" si="3"/>
        <v>0</v>
      </c>
    </row>
    <row r="59" spans="1:43" ht="16.5" thickBot="1" x14ac:dyDescent="0.3">
      <c r="A59" s="75">
        <v>58</v>
      </c>
      <c r="B59" s="64">
        <v>2</v>
      </c>
      <c r="C59" s="66" t="s">
        <v>116</v>
      </c>
      <c r="D59" s="65"/>
      <c r="E59" s="55"/>
      <c r="F59" s="56"/>
      <c r="H59" s="55"/>
      <c r="I59" s="58"/>
      <c r="J59" s="55"/>
      <c r="K59" s="55" t="s">
        <v>115</v>
      </c>
      <c r="L59" s="55"/>
      <c r="M59" s="55"/>
      <c r="N59" s="56"/>
      <c r="O59" s="55"/>
      <c r="P59" s="55"/>
      <c r="Q59" s="55"/>
      <c r="R59" s="55"/>
      <c r="S59" s="55"/>
      <c r="T59" s="54">
        <v>1</v>
      </c>
      <c r="U59" s="53" t="s">
        <v>324</v>
      </c>
      <c r="V59" s="40" t="s">
        <v>134</v>
      </c>
      <c r="W59" s="15"/>
      <c r="X59" s="15" t="s">
        <v>72</v>
      </c>
      <c r="Y59" s="15"/>
      <c r="Z59" s="15"/>
      <c r="AA59" s="15"/>
      <c r="AH59" s="67"/>
      <c r="AI59"/>
      <c r="AJ59" s="67"/>
      <c r="AK59"/>
      <c r="AO59" s="39">
        <f t="shared" si="0"/>
        <v>0</v>
      </c>
      <c r="AP59" s="39"/>
      <c r="AQ59" s="39">
        <f t="shared" si="3"/>
        <v>0</v>
      </c>
    </row>
    <row r="60" spans="1:43" ht="16.5" hidden="1" thickBot="1" x14ac:dyDescent="0.3">
      <c r="A60" s="75">
        <v>59</v>
      </c>
      <c r="B60" s="64">
        <v>3</v>
      </c>
      <c r="C60" s="79" t="s">
        <v>113</v>
      </c>
      <c r="D60" s="78"/>
      <c r="E60" s="55"/>
      <c r="F60" s="56"/>
      <c r="H60" s="55"/>
      <c r="I60" s="58"/>
      <c r="J60" s="55"/>
      <c r="K60" s="55" t="s">
        <v>103</v>
      </c>
      <c r="L60" s="55"/>
      <c r="M60" s="55"/>
      <c r="N60" s="56"/>
      <c r="O60" s="55"/>
      <c r="P60" s="55"/>
      <c r="Q60" s="55"/>
      <c r="R60" s="55"/>
      <c r="S60" s="55"/>
      <c r="T60" s="55"/>
      <c r="U60" s="53" t="s">
        <v>324</v>
      </c>
      <c r="V60" s="40" t="s">
        <v>133</v>
      </c>
      <c r="W60" s="15"/>
      <c r="X60" s="15" t="s">
        <v>72</v>
      </c>
      <c r="Y60" s="15"/>
      <c r="Z60" s="15"/>
      <c r="AA60" s="15"/>
      <c r="AH60" s="67"/>
      <c r="AI60"/>
      <c r="AJ60" s="67"/>
      <c r="AK60"/>
      <c r="AO60" s="39" t="str">
        <f t="shared" si="0"/>
        <v>BOC District 2</v>
      </c>
      <c r="AP60" s="39"/>
      <c r="AQ60" s="39">
        <f t="shared" si="3"/>
        <v>0</v>
      </c>
    </row>
    <row r="61" spans="1:43" hidden="1" thickBot="1" x14ac:dyDescent="0.3">
      <c r="A61" s="75">
        <v>60</v>
      </c>
      <c r="B61" s="64">
        <v>4</v>
      </c>
      <c r="C61" s="66" t="str">
        <f t="shared" ref="C61:C67" si="8">IF(G61=1,AO61," ")</f>
        <v xml:space="preserve"> </v>
      </c>
      <c r="D61" s="65"/>
      <c r="E61" s="55"/>
      <c r="F61" s="56"/>
      <c r="G61" s="58"/>
      <c r="H61" s="58"/>
      <c r="I61" s="58" t="str">
        <f t="shared" ref="I61:I67" si="9">IF(C61=$AI33,$AJ33," ")</f>
        <v xml:space="preserve"> </v>
      </c>
      <c r="J61" s="55"/>
      <c r="K61" s="55" t="s">
        <v>103</v>
      </c>
      <c r="L61" s="55"/>
      <c r="M61" s="55"/>
      <c r="N61" s="56"/>
      <c r="O61" s="55"/>
      <c r="P61" s="55"/>
      <c r="Q61" s="55"/>
      <c r="R61" s="55"/>
      <c r="S61" s="55"/>
      <c r="T61" s="55"/>
      <c r="U61" s="53" t="s">
        <v>324</v>
      </c>
      <c r="V61" s="40" t="s">
        <v>133</v>
      </c>
      <c r="W61" s="15"/>
      <c r="X61" s="15" t="s">
        <v>72</v>
      </c>
      <c r="Y61" s="15"/>
      <c r="Z61" s="15"/>
      <c r="AA61" s="15"/>
      <c r="AH61" s="67"/>
      <c r="AI61"/>
      <c r="AJ61" s="67"/>
      <c r="AK61"/>
      <c r="AO61" s="39" t="str">
        <f t="shared" si="0"/>
        <v xml:space="preserve">Alicia Adams </v>
      </c>
      <c r="AP61" s="39"/>
      <c r="AQ61" s="39">
        <f t="shared" si="3"/>
        <v>0</v>
      </c>
    </row>
    <row r="62" spans="1:43" hidden="1" thickBot="1" x14ac:dyDescent="0.3">
      <c r="A62" s="75">
        <v>61</v>
      </c>
      <c r="B62" s="64">
        <v>5</v>
      </c>
      <c r="C62" s="66" t="str">
        <f t="shared" si="8"/>
        <v xml:space="preserve"> </v>
      </c>
      <c r="D62" s="65"/>
      <c r="E62" s="55"/>
      <c r="F62" s="56"/>
      <c r="G62" s="58"/>
      <c r="H62" s="58"/>
      <c r="I62" s="58" t="str">
        <f t="shared" si="9"/>
        <v xml:space="preserve"> </v>
      </c>
      <c r="J62" s="55"/>
      <c r="K62" s="55" t="s">
        <v>103</v>
      </c>
      <c r="L62" s="55"/>
      <c r="M62" s="55"/>
      <c r="N62" s="56"/>
      <c r="O62" s="55"/>
      <c r="P62" s="55"/>
      <c r="Q62" s="55"/>
      <c r="R62" s="55"/>
      <c r="S62" s="55"/>
      <c r="T62" s="55"/>
      <c r="U62" s="53" t="s">
        <v>324</v>
      </c>
      <c r="V62" s="40" t="s">
        <v>133</v>
      </c>
      <c r="W62" s="15"/>
      <c r="X62" s="15" t="s">
        <v>72</v>
      </c>
      <c r="Y62" s="15"/>
      <c r="Z62" s="15"/>
      <c r="AA62" s="15"/>
      <c r="AH62" s="67"/>
      <c r="AI62"/>
      <c r="AJ62" s="67"/>
      <c r="AK62"/>
      <c r="AO62" s="39" t="str">
        <f t="shared" si="0"/>
        <v>Erick Allen</v>
      </c>
      <c r="AP62" s="39"/>
      <c r="AQ62" s="39">
        <f t="shared" si="3"/>
        <v>0</v>
      </c>
    </row>
    <row r="63" spans="1:43" hidden="1" thickBot="1" x14ac:dyDescent="0.3">
      <c r="A63" s="75">
        <v>62</v>
      </c>
      <c r="B63" s="64">
        <v>6</v>
      </c>
      <c r="C63" s="66" t="str">
        <f t="shared" si="8"/>
        <v xml:space="preserve"> </v>
      </c>
      <c r="D63" s="65"/>
      <c r="E63" s="55"/>
      <c r="F63" s="56"/>
      <c r="G63" s="58"/>
      <c r="H63" s="58"/>
      <c r="I63" s="58" t="str">
        <f t="shared" si="9"/>
        <v xml:space="preserve"> </v>
      </c>
      <c r="J63" s="55"/>
      <c r="K63" s="55" t="s">
        <v>103</v>
      </c>
      <c r="L63" s="55"/>
      <c r="M63" s="55"/>
      <c r="N63" s="56"/>
      <c r="O63" s="55"/>
      <c r="P63" s="55"/>
      <c r="Q63" s="55"/>
      <c r="R63" s="55"/>
      <c r="S63" s="55"/>
      <c r="T63" s="55"/>
      <c r="U63" s="53" t="s">
        <v>324</v>
      </c>
      <c r="V63" s="40" t="s">
        <v>133</v>
      </c>
      <c r="W63" s="15"/>
      <c r="X63" s="15" t="s">
        <v>72</v>
      </c>
      <c r="Y63" s="15"/>
      <c r="Z63" s="15"/>
      <c r="AA63" s="15"/>
      <c r="AH63" s="67"/>
      <c r="AI63"/>
      <c r="AJ63" s="67"/>
      <c r="AK63"/>
      <c r="AO63" s="39" t="str">
        <f t="shared" si="0"/>
        <v>Jaha V. Howard</v>
      </c>
      <c r="AP63" s="39"/>
      <c r="AQ63" s="39">
        <f t="shared" si="3"/>
        <v>0</v>
      </c>
    </row>
    <row r="64" spans="1:43" hidden="1" thickBot="1" x14ac:dyDescent="0.3">
      <c r="A64" s="75">
        <v>63</v>
      </c>
      <c r="B64" s="64">
        <v>7</v>
      </c>
      <c r="C64" s="66" t="str">
        <f t="shared" si="8"/>
        <v xml:space="preserve"> </v>
      </c>
      <c r="D64" s="65"/>
      <c r="E64" s="55"/>
      <c r="F64" s="56"/>
      <c r="G64" s="58"/>
      <c r="H64" s="58"/>
      <c r="I64" s="58" t="str">
        <f t="shared" si="9"/>
        <v xml:space="preserve"> </v>
      </c>
      <c r="J64" s="55"/>
      <c r="K64" s="55" t="s">
        <v>103</v>
      </c>
      <c r="L64" s="55"/>
      <c r="M64" s="55"/>
      <c r="N64" s="56"/>
      <c r="O64" s="55"/>
      <c r="P64" s="55"/>
      <c r="Q64" s="55"/>
      <c r="R64" s="55"/>
      <c r="S64" s="55"/>
      <c r="T64" s="55"/>
      <c r="U64" s="53" t="s">
        <v>324</v>
      </c>
      <c r="V64" s="40" t="s">
        <v>133</v>
      </c>
      <c r="W64" s="15"/>
      <c r="X64" s="15" t="s">
        <v>72</v>
      </c>
      <c r="Y64" s="15"/>
      <c r="Z64" s="15"/>
      <c r="AA64" s="15"/>
      <c r="AH64" s="67"/>
      <c r="AI64"/>
      <c r="AJ64" s="67"/>
      <c r="AK64"/>
      <c r="AO64" s="39" t="str">
        <f t="shared" si="0"/>
        <v>Tanisha Whorton</v>
      </c>
      <c r="AP64" s="39"/>
      <c r="AQ64" s="39">
        <f t="shared" si="3"/>
        <v>0</v>
      </c>
    </row>
    <row r="65" spans="1:43" hidden="1" thickBot="1" x14ac:dyDescent="0.3">
      <c r="A65" s="75">
        <v>64</v>
      </c>
      <c r="B65" s="64">
        <v>8</v>
      </c>
      <c r="C65" s="66" t="str">
        <f t="shared" si="8"/>
        <v xml:space="preserve"> </v>
      </c>
      <c r="D65" s="65"/>
      <c r="E65" s="55"/>
      <c r="F65" s="56"/>
      <c r="G65" s="58"/>
      <c r="H65" s="58"/>
      <c r="I65" s="58" t="str">
        <f t="shared" si="9"/>
        <v xml:space="preserve"> </v>
      </c>
      <c r="J65" s="55"/>
      <c r="K65" s="55" t="s">
        <v>103</v>
      </c>
      <c r="L65" s="55"/>
      <c r="M65" s="55"/>
      <c r="N65" s="56"/>
      <c r="O65" s="55"/>
      <c r="P65" s="55"/>
      <c r="Q65" s="55"/>
      <c r="R65" s="55"/>
      <c r="S65" s="55"/>
      <c r="T65" s="55"/>
      <c r="U65" s="53" t="s">
        <v>324</v>
      </c>
      <c r="V65" s="40" t="s">
        <v>133</v>
      </c>
      <c r="W65" s="15"/>
      <c r="X65" s="15" t="s">
        <v>72</v>
      </c>
      <c r="Y65" s="15"/>
      <c r="Z65" s="15"/>
      <c r="AA65" s="15"/>
      <c r="AH65" s="67"/>
      <c r="AI65"/>
      <c r="AJ65" s="67"/>
      <c r="AK65"/>
      <c r="AO65" s="39" t="str">
        <f t="shared" si="0"/>
        <v>Tracy Stevenson</v>
      </c>
      <c r="AP65" s="39"/>
      <c r="AQ65" s="39">
        <f t="shared" si="3"/>
        <v>0</v>
      </c>
    </row>
    <row r="66" spans="1:43" hidden="1" thickBot="1" x14ac:dyDescent="0.3">
      <c r="A66" s="75">
        <v>65</v>
      </c>
      <c r="B66" s="64">
        <v>9</v>
      </c>
      <c r="C66" s="66" t="str">
        <f t="shared" si="8"/>
        <v xml:space="preserve"> </v>
      </c>
      <c r="D66" s="65"/>
      <c r="E66" s="55"/>
      <c r="F66" s="56"/>
      <c r="G66" s="58"/>
      <c r="H66" s="58"/>
      <c r="I66" s="58" t="str">
        <f t="shared" si="9"/>
        <v xml:space="preserve"> </v>
      </c>
      <c r="J66" s="55"/>
      <c r="K66" s="55" t="s">
        <v>103</v>
      </c>
      <c r="L66" s="55"/>
      <c r="M66" s="55"/>
      <c r="N66" s="56"/>
      <c r="O66" s="55"/>
      <c r="P66" s="55"/>
      <c r="Q66" s="55"/>
      <c r="R66" s="55"/>
      <c r="S66" s="55"/>
      <c r="T66" s="55"/>
      <c r="U66" s="53" t="s">
        <v>324</v>
      </c>
      <c r="V66" s="40" t="s">
        <v>133</v>
      </c>
      <c r="W66" s="15"/>
      <c r="X66" s="15" t="s">
        <v>72</v>
      </c>
      <c r="Y66" s="15"/>
      <c r="Z66" s="15"/>
      <c r="AA66" s="15"/>
      <c r="AH66" s="67"/>
      <c r="AI66"/>
      <c r="AJ66" s="67"/>
      <c r="AK66"/>
      <c r="AO66" s="39" t="str">
        <f t="shared" ref="AO66:AO129" si="10">_xlfn.XLOOKUP(B66,$AH$4:$AH$11,$AI$4:$AI$11,0)</f>
        <v>BLANK</v>
      </c>
      <c r="AP66" s="39"/>
      <c r="AQ66" s="39">
        <f t="shared" si="3"/>
        <v>0</v>
      </c>
    </row>
    <row r="67" spans="1:43" hidden="1" thickBot="1" x14ac:dyDescent="0.3">
      <c r="A67" s="75">
        <v>66</v>
      </c>
      <c r="B67" s="64">
        <v>10</v>
      </c>
      <c r="C67" s="66" t="str">
        <f t="shared" si="8"/>
        <v xml:space="preserve"> </v>
      </c>
      <c r="D67" s="65"/>
      <c r="E67" s="55"/>
      <c r="F67" s="56"/>
      <c r="G67" s="58"/>
      <c r="H67" s="58"/>
      <c r="I67" s="58" t="str">
        <f t="shared" si="9"/>
        <v xml:space="preserve"> </v>
      </c>
      <c r="J67" s="55"/>
      <c r="K67" s="55" t="s">
        <v>103</v>
      </c>
      <c r="L67" s="55"/>
      <c r="M67" s="55"/>
      <c r="N67" s="56"/>
      <c r="O67" s="55"/>
      <c r="P67" s="55"/>
      <c r="Q67" s="55"/>
      <c r="R67" s="55"/>
      <c r="S67" s="55"/>
      <c r="T67" s="55"/>
      <c r="U67" s="53" t="s">
        <v>324</v>
      </c>
      <c r="V67" s="40" t="s">
        <v>133</v>
      </c>
      <c r="W67" s="15"/>
      <c r="X67" s="15" t="s">
        <v>72</v>
      </c>
      <c r="Y67" s="15"/>
      <c r="Z67" s="15"/>
      <c r="AA67" s="15"/>
      <c r="AH67" s="67"/>
      <c r="AI67"/>
      <c r="AJ67" s="67"/>
      <c r="AK67"/>
      <c r="AO67" s="39" t="str">
        <f t="shared" si="10"/>
        <v>Write In</v>
      </c>
      <c r="AP67" s="39"/>
      <c r="AQ67" s="39">
        <f t="shared" si="3"/>
        <v>0</v>
      </c>
    </row>
    <row r="68" spans="1:43" ht="21.75" thickBot="1" x14ac:dyDescent="0.3">
      <c r="A68" s="75">
        <v>67</v>
      </c>
      <c r="B68" s="64">
        <v>11</v>
      </c>
      <c r="C68" s="92" t="s">
        <v>101</v>
      </c>
      <c r="D68" s="91" t="s">
        <v>112</v>
      </c>
      <c r="E68" s="87" t="s">
        <v>111</v>
      </c>
      <c r="F68" s="90" t="s">
        <v>110</v>
      </c>
      <c r="G68" s="113"/>
      <c r="H68" s="87"/>
      <c r="I68" s="87"/>
      <c r="J68" s="86"/>
      <c r="K68" s="86" t="s">
        <v>100</v>
      </c>
      <c r="L68" s="87">
        <v>1043</v>
      </c>
      <c r="M68" s="87" t="s">
        <v>109</v>
      </c>
      <c r="N68" s="88"/>
      <c r="O68" s="87"/>
      <c r="P68" s="87" t="s">
        <v>108</v>
      </c>
      <c r="Q68" s="87">
        <v>4</v>
      </c>
      <c r="R68" s="218"/>
      <c r="S68" s="87"/>
      <c r="T68" s="217">
        <v>1</v>
      </c>
      <c r="U68" s="84" t="s">
        <v>324</v>
      </c>
      <c r="V68" s="40" t="s">
        <v>131</v>
      </c>
      <c r="W68" s="15">
        <v>4</v>
      </c>
      <c r="X68" s="15" t="s">
        <v>72</v>
      </c>
      <c r="Y68" s="15"/>
      <c r="Z68" s="15"/>
      <c r="AA68" s="15"/>
      <c r="AH68" s="67"/>
      <c r="AI68"/>
      <c r="AJ68" s="67"/>
      <c r="AK68"/>
      <c r="AO68" s="39">
        <f t="shared" si="10"/>
        <v>0</v>
      </c>
      <c r="AP68" s="39"/>
      <c r="AQ68" s="39" t="str">
        <f t="shared" si="3"/>
        <v>BOC District 4</v>
      </c>
    </row>
    <row r="69" spans="1:43" thickBot="1" x14ac:dyDescent="0.3">
      <c r="A69" s="75">
        <v>68</v>
      </c>
      <c r="B69" s="64">
        <v>12</v>
      </c>
      <c r="C69" s="66" t="str">
        <f>IF(G69=1,AQ69," ")</f>
        <v>Julien Grhas</v>
      </c>
      <c r="D69" s="71"/>
      <c r="E69" s="82">
        <v>1043</v>
      </c>
      <c r="F69" s="80">
        <v>15</v>
      </c>
      <c r="G69" s="58">
        <v>1</v>
      </c>
      <c r="H69" s="58">
        <f>G69</f>
        <v>1</v>
      </c>
      <c r="I69" s="58" t="str">
        <f>IF(C69=$AI$13,$AJ$13," ")</f>
        <v>REP</v>
      </c>
      <c r="J69" s="55" t="s">
        <v>104</v>
      </c>
      <c r="K69" s="55" t="s">
        <v>100</v>
      </c>
      <c r="L69" s="55"/>
      <c r="M69" s="55"/>
      <c r="N69" s="56"/>
      <c r="O69" s="55"/>
      <c r="P69" s="55"/>
      <c r="Q69" s="55"/>
      <c r="R69" s="55"/>
      <c r="S69" s="55"/>
      <c r="T69" s="54">
        <v>1</v>
      </c>
      <c r="U69" s="53" t="s">
        <v>324</v>
      </c>
      <c r="V69" s="40" t="s">
        <v>131</v>
      </c>
      <c r="W69" s="15">
        <v>4</v>
      </c>
      <c r="X69" s="15" t="s">
        <v>72</v>
      </c>
      <c r="Y69" s="15"/>
      <c r="Z69" s="15"/>
      <c r="AA69" s="15"/>
      <c r="AH69" s="67"/>
      <c r="AI69"/>
      <c r="AJ69" s="67"/>
      <c r="AK69"/>
      <c r="AO69" s="39">
        <f t="shared" si="10"/>
        <v>0</v>
      </c>
      <c r="AP69" s="39"/>
      <c r="AQ69" s="39" t="str">
        <f t="shared" ref="AQ69:AQ132" si="11">_xlfn.XLOOKUP(B69,$AH$12:$AH$19,$AI$12:$AI$19,0)</f>
        <v>Julien Grhas</v>
      </c>
    </row>
    <row r="70" spans="1:43" thickBot="1" x14ac:dyDescent="0.3">
      <c r="A70" s="75">
        <v>69</v>
      </c>
      <c r="B70" s="64">
        <v>13</v>
      </c>
      <c r="C70" s="66" t="str">
        <f>IF(G70=1,AQ70," ")</f>
        <v>Matthew Hardwick</v>
      </c>
      <c r="D70" s="71"/>
      <c r="E70" s="82">
        <v>1043</v>
      </c>
      <c r="F70" s="80">
        <v>15</v>
      </c>
      <c r="G70" s="58">
        <v>1</v>
      </c>
      <c r="H70" s="58">
        <f>G70</f>
        <v>1</v>
      </c>
      <c r="I70" s="58" t="str">
        <f>IF(C70=$AI$14,$AJ$14," ")</f>
        <v>REP</v>
      </c>
      <c r="J70" s="55" t="s">
        <v>104</v>
      </c>
      <c r="K70" s="55" t="s">
        <v>100</v>
      </c>
      <c r="L70" s="55"/>
      <c r="M70" s="55"/>
      <c r="N70" s="56"/>
      <c r="O70" s="55"/>
      <c r="P70" s="55"/>
      <c r="Q70" s="55"/>
      <c r="R70" s="55"/>
      <c r="S70" s="55"/>
      <c r="T70" s="54">
        <v>1</v>
      </c>
      <c r="U70" s="53" t="s">
        <v>324</v>
      </c>
      <c r="V70" s="40" t="s">
        <v>131</v>
      </c>
      <c r="W70" s="15">
        <v>4</v>
      </c>
      <c r="X70" s="15" t="s">
        <v>72</v>
      </c>
      <c r="Y70" s="15"/>
      <c r="Z70" s="15"/>
      <c r="AA70" s="15"/>
      <c r="AH70" s="67"/>
      <c r="AI70"/>
      <c r="AJ70" s="67"/>
      <c r="AK70"/>
      <c r="AO70" s="39">
        <f t="shared" si="10"/>
        <v>0</v>
      </c>
      <c r="AP70" s="39"/>
      <c r="AQ70" s="39" t="str">
        <f t="shared" si="11"/>
        <v>Matthew Hardwick</v>
      </c>
    </row>
    <row r="71" spans="1:43" thickBot="1" x14ac:dyDescent="0.3">
      <c r="A71" s="75">
        <v>70</v>
      </c>
      <c r="B71" s="64">
        <v>14</v>
      </c>
      <c r="C71" s="66" t="str">
        <f>IF(G71=1,AQ71," ")</f>
        <v>Yashica Marshall</v>
      </c>
      <c r="D71" s="71"/>
      <c r="E71" s="81">
        <v>1043</v>
      </c>
      <c r="F71" s="80">
        <v>16</v>
      </c>
      <c r="G71" s="58">
        <v>1</v>
      </c>
      <c r="H71" s="58">
        <f>G71</f>
        <v>1</v>
      </c>
      <c r="I71" s="58" t="str">
        <f>IF(C71=$AI$15,$AJ$15," ")</f>
        <v>DEM</v>
      </c>
      <c r="J71" s="55" t="s">
        <v>104</v>
      </c>
      <c r="K71" s="55" t="s">
        <v>100</v>
      </c>
      <c r="L71" s="55"/>
      <c r="M71" s="55"/>
      <c r="N71" s="56"/>
      <c r="O71" s="55"/>
      <c r="P71" s="55"/>
      <c r="Q71" s="55"/>
      <c r="R71" s="55"/>
      <c r="S71" s="55"/>
      <c r="T71" s="54">
        <v>1</v>
      </c>
      <c r="U71" s="53" t="s">
        <v>324</v>
      </c>
      <c r="V71" s="40" t="s">
        <v>131</v>
      </c>
      <c r="W71" s="15">
        <v>4</v>
      </c>
      <c r="X71" s="15" t="s">
        <v>72</v>
      </c>
      <c r="Y71" s="15"/>
      <c r="Z71" s="15"/>
      <c r="AA71" s="15"/>
      <c r="AB71" s="4">
        <v>15</v>
      </c>
      <c r="AC71" s="5" t="s">
        <v>325</v>
      </c>
      <c r="AD71" s="5" t="s">
        <v>107</v>
      </c>
      <c r="AH71" s="67"/>
      <c r="AI71"/>
      <c r="AJ71" s="67"/>
      <c r="AK71"/>
      <c r="AO71" s="39">
        <f t="shared" si="10"/>
        <v>0</v>
      </c>
      <c r="AP71" s="39"/>
      <c r="AQ71" s="39" t="str">
        <f t="shared" si="11"/>
        <v>Yashica Marshall</v>
      </c>
    </row>
    <row r="72" spans="1:43" thickBot="1" x14ac:dyDescent="0.3">
      <c r="A72" s="75">
        <v>71</v>
      </c>
      <c r="B72" s="64">
        <v>15</v>
      </c>
      <c r="C72" s="66" t="str">
        <f>IF(G72=1,AQ72," ")</f>
        <v>Monique Sheffield</v>
      </c>
      <c r="D72" s="71"/>
      <c r="E72" s="81">
        <v>1043</v>
      </c>
      <c r="F72" s="80">
        <v>16</v>
      </c>
      <c r="G72" s="58">
        <v>1</v>
      </c>
      <c r="H72" s="58">
        <f>G72</f>
        <v>1</v>
      </c>
      <c r="I72" s="58" t="str">
        <f>IF(C72=$AI$16,$AJ$16," ")</f>
        <v>DEM</v>
      </c>
      <c r="J72" s="55" t="s">
        <v>104</v>
      </c>
      <c r="K72" s="55" t="s">
        <v>100</v>
      </c>
      <c r="L72" s="55"/>
      <c r="M72" s="55"/>
      <c r="N72" s="56"/>
      <c r="O72" s="55"/>
      <c r="P72" s="55"/>
      <c r="Q72" s="55"/>
      <c r="R72" s="55"/>
      <c r="S72" s="55"/>
      <c r="T72" s="54">
        <v>1</v>
      </c>
      <c r="U72" s="53" t="s">
        <v>324</v>
      </c>
      <c r="V72" s="40" t="s">
        <v>131</v>
      </c>
      <c r="W72" s="15">
        <v>4</v>
      </c>
      <c r="X72" s="15" t="s">
        <v>72</v>
      </c>
      <c r="Y72" s="15"/>
      <c r="Z72" s="15"/>
      <c r="AA72" s="15"/>
      <c r="AH72" s="67"/>
      <c r="AI72"/>
      <c r="AJ72" s="67"/>
      <c r="AK72"/>
      <c r="AO72" s="39">
        <f t="shared" si="10"/>
        <v>0</v>
      </c>
      <c r="AP72" s="39"/>
      <c r="AQ72" s="39" t="str">
        <f t="shared" si="11"/>
        <v>Monique Sheffield</v>
      </c>
    </row>
    <row r="73" spans="1:43" ht="15" x14ac:dyDescent="0.25">
      <c r="A73" s="75">
        <v>72</v>
      </c>
      <c r="B73" s="64">
        <v>16</v>
      </c>
      <c r="C73" s="74" t="str">
        <f>IF(G73=1,AQ73,IF(G73="BLK",$AI$17," "))</f>
        <v xml:space="preserve"> </v>
      </c>
      <c r="D73" s="129"/>
      <c r="E73" s="55"/>
      <c r="F73" s="56"/>
      <c r="G73" s="58"/>
      <c r="H73" s="58"/>
      <c r="I73" s="58" t="str">
        <f>IF(C73=$AI$17,$AJ$17," ")</f>
        <v xml:space="preserve"> </v>
      </c>
      <c r="J73" s="55"/>
      <c r="K73" s="55" t="s">
        <v>100</v>
      </c>
      <c r="L73" s="55"/>
      <c r="M73" s="55"/>
      <c r="N73" s="56"/>
      <c r="O73" s="55"/>
      <c r="P73" s="55"/>
      <c r="Q73" s="55"/>
      <c r="R73" s="55"/>
      <c r="S73" s="55"/>
      <c r="T73" s="54">
        <v>1</v>
      </c>
      <c r="U73" s="53" t="s">
        <v>324</v>
      </c>
      <c r="V73" s="40" t="s">
        <v>131</v>
      </c>
      <c r="W73" s="15">
        <v>4</v>
      </c>
      <c r="X73" s="15" t="s">
        <v>72</v>
      </c>
      <c r="Y73" s="15"/>
      <c r="Z73" s="15"/>
      <c r="AA73" s="15"/>
      <c r="AB73" s="4">
        <v>16</v>
      </c>
      <c r="AC73" s="5" t="s">
        <v>325</v>
      </c>
      <c r="AD73" s="5" t="s">
        <v>105</v>
      </c>
      <c r="AH73" s="67"/>
      <c r="AI73"/>
      <c r="AJ73" s="67"/>
      <c r="AK73"/>
      <c r="AO73" s="39">
        <f t="shared" si="10"/>
        <v>0</v>
      </c>
      <c r="AP73" s="39"/>
      <c r="AQ73" s="39" t="str">
        <f t="shared" si="11"/>
        <v>BLANK</v>
      </c>
    </row>
    <row r="74" spans="1:43" ht="15" x14ac:dyDescent="0.25">
      <c r="A74" s="75">
        <v>73</v>
      </c>
      <c r="B74" s="64">
        <v>17</v>
      </c>
      <c r="C74" s="74" t="str">
        <f>IF(G74=1,AQ74,IF(G74="BLK",$AI$17," "))</f>
        <v xml:space="preserve"> </v>
      </c>
      <c r="D74" s="129"/>
      <c r="E74" s="55"/>
      <c r="F74" s="56"/>
      <c r="G74" s="58"/>
      <c r="H74" s="58"/>
      <c r="I74" s="58" t="str">
        <f>IF(C74=$AI$18,$AJ$18," ")</f>
        <v xml:space="preserve"> </v>
      </c>
      <c r="J74" s="55"/>
      <c r="K74" s="55" t="s">
        <v>100</v>
      </c>
      <c r="L74" s="55"/>
      <c r="M74" s="55"/>
      <c r="N74" s="56"/>
      <c r="O74" s="55"/>
      <c r="P74" s="55"/>
      <c r="Q74" s="55"/>
      <c r="R74" s="55"/>
      <c r="S74" s="55"/>
      <c r="T74" s="54">
        <v>1</v>
      </c>
      <c r="U74" s="53" t="s">
        <v>324</v>
      </c>
      <c r="V74" s="40" t="s">
        <v>131</v>
      </c>
      <c r="W74" s="15">
        <v>4</v>
      </c>
      <c r="X74" s="15" t="s">
        <v>72</v>
      </c>
      <c r="Y74" s="15"/>
      <c r="Z74" s="15"/>
      <c r="AA74" s="15"/>
      <c r="AH74" s="67"/>
      <c r="AI74"/>
      <c r="AJ74" s="67"/>
      <c r="AK74"/>
      <c r="AO74" s="39">
        <f t="shared" si="10"/>
        <v>0</v>
      </c>
      <c r="AP74" s="39"/>
      <c r="AQ74" s="39" t="str">
        <f t="shared" si="11"/>
        <v>BLANK</v>
      </c>
    </row>
    <row r="75" spans="1:43" ht="15" x14ac:dyDescent="0.25">
      <c r="A75" s="75">
        <v>74</v>
      </c>
      <c r="B75" s="64">
        <v>18</v>
      </c>
      <c r="C75" s="66" t="str">
        <f>IF(G75=1,AQ75," ")</f>
        <v xml:space="preserve"> </v>
      </c>
      <c r="D75" s="65"/>
      <c r="E75" s="55"/>
      <c r="F75" s="56"/>
      <c r="G75" s="58"/>
      <c r="H75" s="58"/>
      <c r="I75" s="58" t="str">
        <f>IF(C75=$AI$19,$AJ$19," ")</f>
        <v xml:space="preserve"> </v>
      </c>
      <c r="J75" s="55"/>
      <c r="K75" s="55" t="s">
        <v>100</v>
      </c>
      <c r="L75" s="55"/>
      <c r="M75" s="55"/>
      <c r="N75" s="56"/>
      <c r="O75" s="55"/>
      <c r="P75" s="55"/>
      <c r="Q75" s="55"/>
      <c r="R75" s="55"/>
      <c r="S75" s="55"/>
      <c r="T75" s="54">
        <v>1</v>
      </c>
      <c r="U75" s="53" t="s">
        <v>324</v>
      </c>
      <c r="V75" s="40" t="s">
        <v>131</v>
      </c>
      <c r="W75" s="15">
        <v>4</v>
      </c>
      <c r="X75" s="15" t="s">
        <v>72</v>
      </c>
      <c r="Y75" s="15"/>
      <c r="Z75" s="15"/>
      <c r="AA75" s="15"/>
      <c r="AH75" s="67"/>
      <c r="AI75"/>
      <c r="AJ75" s="67"/>
      <c r="AK75"/>
      <c r="AO75" s="39">
        <f t="shared" si="10"/>
        <v>0</v>
      </c>
      <c r="AP75" s="39"/>
      <c r="AQ75" s="39" t="str">
        <f t="shared" si="11"/>
        <v>Write In</v>
      </c>
    </row>
    <row r="76" spans="1:43" thickBot="1" x14ac:dyDescent="0.3">
      <c r="A76" s="75">
        <v>75</v>
      </c>
      <c r="B76" s="64">
        <v>19</v>
      </c>
      <c r="C76" s="66"/>
      <c r="D76" s="65"/>
      <c r="E76" s="55"/>
      <c r="F76" s="56"/>
      <c r="G76" s="58"/>
      <c r="H76" s="58"/>
      <c r="I76" s="58"/>
      <c r="J76" s="55"/>
      <c r="K76" s="55"/>
      <c r="L76" s="55"/>
      <c r="M76" s="55"/>
      <c r="N76" s="56"/>
      <c r="O76" s="55"/>
      <c r="P76" s="55"/>
      <c r="Q76" s="55"/>
      <c r="R76" s="55"/>
      <c r="S76" s="55"/>
      <c r="T76" s="54">
        <v>1</v>
      </c>
      <c r="U76" s="53" t="s">
        <v>324</v>
      </c>
      <c r="V76" s="40" t="s">
        <v>129</v>
      </c>
      <c r="W76" s="15">
        <v>4</v>
      </c>
      <c r="X76" s="15" t="s">
        <v>72</v>
      </c>
      <c r="Y76" s="15"/>
      <c r="Z76" s="15"/>
      <c r="AA76" s="15"/>
      <c r="AH76" s="67"/>
      <c r="AI76"/>
      <c r="AJ76" s="67"/>
      <c r="AK76"/>
      <c r="AL76"/>
      <c r="AM76"/>
      <c r="AN76"/>
      <c r="AO76" s="39">
        <f t="shared" si="10"/>
        <v>0</v>
      </c>
      <c r="AP76" s="39"/>
      <c r="AQ76" s="39">
        <f t="shared" si="11"/>
        <v>0</v>
      </c>
    </row>
    <row r="77" spans="1:43" ht="16.5" thickBot="1" x14ac:dyDescent="0.3">
      <c r="A77" s="75">
        <v>76</v>
      </c>
      <c r="B77" s="64">
        <v>20</v>
      </c>
      <c r="C77" s="74" t="s">
        <v>98</v>
      </c>
      <c r="D77" s="71"/>
      <c r="E77" s="58"/>
      <c r="F77" s="73"/>
      <c r="G77" s="59">
        <v>0</v>
      </c>
      <c r="H77" s="58">
        <v>0</v>
      </c>
      <c r="I77" s="58"/>
      <c r="J77" s="55"/>
      <c r="K77" s="55" t="s">
        <v>97</v>
      </c>
      <c r="L77" s="55"/>
      <c r="M77" s="55"/>
      <c r="N77" s="56"/>
      <c r="O77" s="55"/>
      <c r="P77" s="55"/>
      <c r="Q77" s="55"/>
      <c r="R77" s="55"/>
      <c r="S77" s="55"/>
      <c r="T77" s="54">
        <v>1</v>
      </c>
      <c r="U77" s="53" t="s">
        <v>324</v>
      </c>
      <c r="V77" s="40" t="s">
        <v>129</v>
      </c>
      <c r="W77" s="15">
        <v>4</v>
      </c>
      <c r="X77" s="15" t="s">
        <v>72</v>
      </c>
      <c r="Y77" s="15"/>
      <c r="Z77" s="15"/>
      <c r="AA77" s="15"/>
      <c r="AH77" s="67"/>
      <c r="AI77"/>
      <c r="AJ77" s="67"/>
      <c r="AK77"/>
      <c r="AL77"/>
      <c r="AM77"/>
      <c r="AN77"/>
      <c r="AO77" s="39">
        <f t="shared" si="10"/>
        <v>0</v>
      </c>
      <c r="AP77" s="39"/>
      <c r="AQ77" s="39">
        <f t="shared" si="11"/>
        <v>0</v>
      </c>
    </row>
    <row r="78" spans="1:43" ht="16.5" thickBot="1" x14ac:dyDescent="0.3">
      <c r="A78" s="75">
        <v>77</v>
      </c>
      <c r="B78" s="64">
        <v>21</v>
      </c>
      <c r="C78" s="74" t="s">
        <v>96</v>
      </c>
      <c r="D78" s="71"/>
      <c r="E78" s="58"/>
      <c r="F78" s="73"/>
      <c r="G78" s="59">
        <v>0</v>
      </c>
      <c r="H78" s="58">
        <v>0</v>
      </c>
      <c r="I78" s="58"/>
      <c r="J78" s="55"/>
      <c r="K78" s="55" t="s">
        <v>95</v>
      </c>
      <c r="L78" s="55"/>
      <c r="M78" s="55"/>
      <c r="N78" s="56"/>
      <c r="O78" s="55"/>
      <c r="P78" s="55"/>
      <c r="Q78" s="55"/>
      <c r="R78" s="55"/>
      <c r="S78" s="55"/>
      <c r="T78" s="54">
        <v>1</v>
      </c>
      <c r="U78" s="53" t="s">
        <v>324</v>
      </c>
      <c r="V78" s="40" t="s">
        <v>129</v>
      </c>
      <c r="W78" s="15">
        <v>4</v>
      </c>
      <c r="X78" s="15" t="s">
        <v>72</v>
      </c>
      <c r="Y78" s="15"/>
      <c r="Z78" s="15"/>
      <c r="AA78" s="15"/>
      <c r="AH78" s="67"/>
      <c r="AI78"/>
      <c r="AJ78" s="67"/>
      <c r="AK78"/>
      <c r="AL78"/>
      <c r="AM78"/>
      <c r="AN78"/>
      <c r="AO78" s="39">
        <f t="shared" si="10"/>
        <v>0</v>
      </c>
      <c r="AP78" s="39"/>
      <c r="AQ78" s="39">
        <f t="shared" si="11"/>
        <v>0</v>
      </c>
    </row>
    <row r="79" spans="1:43" ht="16.5" thickBot="1" x14ac:dyDescent="0.3">
      <c r="A79" s="75">
        <v>78</v>
      </c>
      <c r="B79" s="64">
        <v>22</v>
      </c>
      <c r="C79" s="74" t="s">
        <v>94</v>
      </c>
      <c r="D79" s="71"/>
      <c r="E79" s="58"/>
      <c r="F79" s="73"/>
      <c r="G79" s="59">
        <v>0</v>
      </c>
      <c r="H79" s="58">
        <v>0</v>
      </c>
      <c r="I79" s="58" t="s">
        <v>122</v>
      </c>
      <c r="J79" s="55"/>
      <c r="K79" s="55" t="s">
        <v>93</v>
      </c>
      <c r="L79" s="55"/>
      <c r="M79" s="55"/>
      <c r="N79" s="56"/>
      <c r="O79" s="55"/>
      <c r="P79" s="55"/>
      <c r="Q79" s="55"/>
      <c r="R79" s="55"/>
      <c r="S79" s="55"/>
      <c r="T79" s="54">
        <v>1</v>
      </c>
      <c r="U79" s="53" t="s">
        <v>324</v>
      </c>
      <c r="V79" s="40" t="s">
        <v>129</v>
      </c>
      <c r="W79" s="15">
        <v>4</v>
      </c>
      <c r="X79" s="15" t="s">
        <v>72</v>
      </c>
      <c r="Y79" s="15"/>
      <c r="Z79" s="15"/>
      <c r="AA79" s="15"/>
      <c r="AH79" s="67"/>
      <c r="AI79"/>
      <c r="AJ79" s="67"/>
      <c r="AK79"/>
      <c r="AL79"/>
      <c r="AM79"/>
      <c r="AN79"/>
      <c r="AO79" s="39">
        <f t="shared" si="10"/>
        <v>0</v>
      </c>
      <c r="AP79" s="39"/>
      <c r="AQ79" s="39">
        <f t="shared" si="11"/>
        <v>0</v>
      </c>
    </row>
    <row r="80" spans="1:43" ht="16.5" thickBot="1" x14ac:dyDescent="0.3">
      <c r="A80" s="75">
        <v>79</v>
      </c>
      <c r="B80" s="64">
        <v>23</v>
      </c>
      <c r="C80" s="74" t="s">
        <v>77</v>
      </c>
      <c r="D80" s="71"/>
      <c r="E80" s="58"/>
      <c r="F80" s="73"/>
      <c r="G80" s="59">
        <v>0</v>
      </c>
      <c r="H80" s="58">
        <v>0</v>
      </c>
      <c r="I80" s="58"/>
      <c r="J80" s="55"/>
      <c r="K80" s="55" t="s">
        <v>77</v>
      </c>
      <c r="L80" s="55"/>
      <c r="M80" s="55"/>
      <c r="N80" s="56"/>
      <c r="O80" s="55"/>
      <c r="P80" s="55"/>
      <c r="Q80" s="55"/>
      <c r="R80" s="55"/>
      <c r="S80" s="55"/>
      <c r="T80" s="54">
        <v>1</v>
      </c>
      <c r="U80" s="53" t="s">
        <v>324</v>
      </c>
      <c r="V80" s="40" t="s">
        <v>129</v>
      </c>
      <c r="W80" s="15">
        <v>4</v>
      </c>
      <c r="X80" s="15" t="s">
        <v>72</v>
      </c>
      <c r="Y80" s="15"/>
      <c r="Z80" s="15"/>
      <c r="AA80" s="15"/>
      <c r="AH80" s="67"/>
      <c r="AI80"/>
      <c r="AJ80" s="67"/>
      <c r="AK80"/>
      <c r="AL80"/>
      <c r="AM80"/>
      <c r="AN80"/>
      <c r="AO80" s="39">
        <f t="shared" si="10"/>
        <v>0</v>
      </c>
      <c r="AP80" s="39"/>
      <c r="AQ80" s="39">
        <f t="shared" si="11"/>
        <v>0</v>
      </c>
    </row>
    <row r="81" spans="1:43" ht="16.5" thickBot="1" x14ac:dyDescent="0.3">
      <c r="A81" s="75">
        <v>80</v>
      </c>
      <c r="B81" s="64">
        <v>24</v>
      </c>
      <c r="C81" s="72" t="s">
        <v>92</v>
      </c>
      <c r="D81" s="71"/>
      <c r="E81" s="68"/>
      <c r="F81" s="70"/>
      <c r="G81" s="59">
        <v>0</v>
      </c>
      <c r="H81" s="58">
        <v>0</v>
      </c>
      <c r="I81" s="69"/>
      <c r="J81" s="68"/>
      <c r="K81" s="68" t="s">
        <v>91</v>
      </c>
      <c r="L81" s="55"/>
      <c r="M81" s="55"/>
      <c r="N81" s="56"/>
      <c r="O81" s="55"/>
      <c r="P81" s="55"/>
      <c r="Q81" s="55"/>
      <c r="R81" s="55"/>
      <c r="S81" s="55"/>
      <c r="T81" s="54">
        <v>1</v>
      </c>
      <c r="U81" s="53" t="s">
        <v>324</v>
      </c>
      <c r="V81" s="40" t="s">
        <v>129</v>
      </c>
      <c r="W81" s="15">
        <v>4</v>
      </c>
      <c r="X81" s="15" t="s">
        <v>72</v>
      </c>
      <c r="Y81" s="15"/>
      <c r="Z81" s="15"/>
      <c r="AA81" s="15"/>
      <c r="AH81" s="67"/>
      <c r="AI81"/>
      <c r="AJ81" s="67"/>
      <c r="AK81"/>
      <c r="AL81"/>
      <c r="AM81"/>
      <c r="AN81"/>
      <c r="AO81" s="39">
        <f t="shared" si="10"/>
        <v>0</v>
      </c>
      <c r="AP81" s="39"/>
      <c r="AQ81" s="39">
        <f t="shared" si="11"/>
        <v>0</v>
      </c>
    </row>
    <row r="82" spans="1:43" x14ac:dyDescent="0.25">
      <c r="A82" s="75">
        <v>81</v>
      </c>
      <c r="B82" s="64">
        <v>25</v>
      </c>
      <c r="C82" s="66"/>
      <c r="D82" s="65"/>
      <c r="E82" s="55"/>
      <c r="F82" s="56"/>
      <c r="G82" s="59"/>
      <c r="H82" s="58"/>
      <c r="I82" s="58"/>
      <c r="J82" s="55"/>
      <c r="K82" s="55"/>
      <c r="L82" s="55"/>
      <c r="M82" s="55"/>
      <c r="N82" s="56"/>
      <c r="O82" s="55"/>
      <c r="P82" s="55"/>
      <c r="Q82" s="55"/>
      <c r="R82" s="55"/>
      <c r="S82" s="55"/>
      <c r="T82" s="54">
        <v>1</v>
      </c>
      <c r="U82" s="53" t="s">
        <v>324</v>
      </c>
      <c r="V82" s="40" t="s">
        <v>129</v>
      </c>
      <c r="W82" s="15">
        <v>4</v>
      </c>
      <c r="X82" s="15" t="s">
        <v>72</v>
      </c>
      <c r="Y82" s="15"/>
      <c r="Z82" s="15"/>
      <c r="AA82" s="15"/>
      <c r="AH82" s="67"/>
      <c r="AI82"/>
      <c r="AJ82" s="67"/>
      <c r="AK82"/>
      <c r="AL82"/>
      <c r="AM82"/>
      <c r="AN82"/>
      <c r="AO82" s="39">
        <f t="shared" si="10"/>
        <v>0</v>
      </c>
      <c r="AP82" s="39"/>
      <c r="AQ82" s="39">
        <f t="shared" si="11"/>
        <v>0</v>
      </c>
    </row>
    <row r="83" spans="1:43" x14ac:dyDescent="0.25">
      <c r="A83" s="75">
        <v>82</v>
      </c>
      <c r="B83" s="64">
        <v>26</v>
      </c>
      <c r="C83" s="63" t="s">
        <v>90</v>
      </c>
      <c r="D83" s="62"/>
      <c r="E83" s="61">
        <f>SUBTOTAL(9,G61:G81)</f>
        <v>4</v>
      </c>
      <c r="F83" s="60"/>
      <c r="G83" s="59"/>
      <c r="H83" s="58"/>
      <c r="I83" s="57"/>
      <c r="J83" s="55"/>
      <c r="K83" s="55" t="s">
        <v>89</v>
      </c>
      <c r="L83" s="55"/>
      <c r="M83" s="55"/>
      <c r="N83" s="56"/>
      <c r="O83" s="55"/>
      <c r="P83" s="55"/>
      <c r="Q83" s="55"/>
      <c r="R83" s="55"/>
      <c r="S83" s="55"/>
      <c r="T83" s="54">
        <v>1</v>
      </c>
      <c r="U83" s="53" t="s">
        <v>324</v>
      </c>
      <c r="V83" s="40" t="s">
        <v>129</v>
      </c>
      <c r="W83" s="15">
        <v>4</v>
      </c>
      <c r="X83" s="15" t="s">
        <v>72</v>
      </c>
      <c r="Y83" s="15"/>
      <c r="Z83" s="15"/>
      <c r="AA83" s="15"/>
      <c r="AH83" s="67"/>
      <c r="AI83"/>
      <c r="AJ83" s="67"/>
      <c r="AK83"/>
      <c r="AL83"/>
      <c r="AM83"/>
      <c r="AN83"/>
      <c r="AO83" s="39">
        <f t="shared" si="10"/>
        <v>0</v>
      </c>
      <c r="AP83" s="39"/>
      <c r="AQ83" s="39">
        <f t="shared" si="11"/>
        <v>0</v>
      </c>
    </row>
    <row r="84" spans="1:43" ht="16.5" thickBot="1" x14ac:dyDescent="0.3">
      <c r="A84" s="75">
        <v>83</v>
      </c>
      <c r="B84" s="52">
        <v>27</v>
      </c>
      <c r="C84" s="51" t="s">
        <v>88</v>
      </c>
      <c r="D84" s="50"/>
      <c r="E84" s="49">
        <f>SUBTOTAL(9,H61:H81)</f>
        <v>4</v>
      </c>
      <c r="F84" s="48">
        <f>SUBTOTAL(9,H61:H77)</f>
        <v>4</v>
      </c>
      <c r="G84" s="47"/>
      <c r="H84" s="46"/>
      <c r="I84" s="46"/>
      <c r="J84" s="45"/>
      <c r="K84" s="43" t="s">
        <v>87</v>
      </c>
      <c r="L84" s="43"/>
      <c r="M84" s="43"/>
      <c r="N84" s="44"/>
      <c r="O84" s="43"/>
      <c r="P84" s="43"/>
      <c r="Q84" s="43"/>
      <c r="R84" s="43"/>
      <c r="S84" s="43"/>
      <c r="T84" s="42">
        <v>1</v>
      </c>
      <c r="U84" s="41" t="s">
        <v>324</v>
      </c>
      <c r="V84" s="40" t="s">
        <v>129</v>
      </c>
      <c r="W84" s="15">
        <v>4</v>
      </c>
      <c r="X84" s="15" t="s">
        <v>72</v>
      </c>
      <c r="Y84" s="15"/>
      <c r="Z84" s="15"/>
      <c r="AA84" s="15"/>
      <c r="AH84" s="67"/>
      <c r="AI84"/>
      <c r="AJ84" s="67"/>
      <c r="AK84"/>
      <c r="AL84"/>
      <c r="AM84"/>
      <c r="AN84"/>
      <c r="AO84" s="39">
        <f t="shared" si="10"/>
        <v>0</v>
      </c>
      <c r="AP84" s="39"/>
      <c r="AQ84" s="39">
        <f t="shared" si="11"/>
        <v>0</v>
      </c>
    </row>
    <row r="85" spans="1:43" ht="16.5" thickBot="1" x14ac:dyDescent="0.3">
      <c r="A85" s="38">
        <v>84</v>
      </c>
      <c r="G85" s="13"/>
      <c r="U85" s="2" t="s">
        <v>268</v>
      </c>
      <c r="V85" s="40"/>
      <c r="W85" s="15"/>
      <c r="X85" s="15" t="s">
        <v>72</v>
      </c>
      <c r="Y85" s="15"/>
      <c r="Z85" s="15"/>
      <c r="AA85" s="15"/>
      <c r="AH85" s="67"/>
      <c r="AI85"/>
      <c r="AJ85" s="67"/>
      <c r="AK85"/>
      <c r="AL85"/>
      <c r="AM85"/>
      <c r="AN85"/>
      <c r="AO85" s="39">
        <f t="shared" si="10"/>
        <v>0</v>
      </c>
      <c r="AP85" s="39"/>
      <c r="AQ85" s="39">
        <f t="shared" si="11"/>
        <v>0</v>
      </c>
    </row>
    <row r="86" spans="1:43" x14ac:dyDescent="0.25">
      <c r="A86" s="38">
        <v>85</v>
      </c>
      <c r="B86" s="105">
        <v>1</v>
      </c>
      <c r="C86" s="104" t="s">
        <v>66</v>
      </c>
      <c r="D86" s="103"/>
      <c r="E86" s="101"/>
      <c r="F86" s="102"/>
      <c r="G86" s="101" t="s">
        <v>321</v>
      </c>
      <c r="H86" s="98"/>
      <c r="I86" s="98"/>
      <c r="J86" s="98"/>
      <c r="K86" s="100" t="s">
        <v>118</v>
      </c>
      <c r="L86" s="98"/>
      <c r="M86" s="98"/>
      <c r="N86" s="99"/>
      <c r="O86" s="98"/>
      <c r="P86" s="98"/>
      <c r="Q86" s="98"/>
      <c r="R86" s="98"/>
      <c r="S86" s="98"/>
      <c r="T86" s="97">
        <v>1</v>
      </c>
      <c r="U86" s="96" t="s">
        <v>321</v>
      </c>
      <c r="V86" s="40" t="s">
        <v>117</v>
      </c>
      <c r="W86" s="15"/>
      <c r="X86" s="15" t="s">
        <v>72</v>
      </c>
      <c r="Y86" s="15"/>
      <c r="Z86" s="15"/>
      <c r="AA86" s="15"/>
      <c r="AH86" s="67"/>
      <c r="AI86"/>
      <c r="AJ86" s="67"/>
      <c r="AK86"/>
      <c r="AL86"/>
      <c r="AM86"/>
      <c r="AN86"/>
      <c r="AO86" s="39">
        <f t="shared" si="10"/>
        <v>0</v>
      </c>
      <c r="AP86" s="39"/>
      <c r="AQ86" s="39">
        <f t="shared" si="11"/>
        <v>0</v>
      </c>
    </row>
    <row r="87" spans="1:43" ht="16.5" thickBot="1" x14ac:dyDescent="0.3">
      <c r="A87" s="38">
        <v>86</v>
      </c>
      <c r="B87" s="64">
        <v>2</v>
      </c>
      <c r="C87" s="66" t="s">
        <v>116</v>
      </c>
      <c r="D87" s="65"/>
      <c r="E87" s="55"/>
      <c r="F87" s="56"/>
      <c r="H87" s="55"/>
      <c r="I87" s="58"/>
      <c r="J87" s="55"/>
      <c r="K87" s="55" t="s">
        <v>115</v>
      </c>
      <c r="L87" s="55"/>
      <c r="M87" s="55"/>
      <c r="N87" s="56"/>
      <c r="O87" s="55"/>
      <c r="P87" s="55"/>
      <c r="Q87" s="55"/>
      <c r="R87" s="55"/>
      <c r="S87" s="55"/>
      <c r="T87" s="54">
        <v>1</v>
      </c>
      <c r="U87" s="53" t="s">
        <v>321</v>
      </c>
      <c r="V87" s="40" t="s">
        <v>114</v>
      </c>
      <c r="W87" s="15"/>
      <c r="X87" s="15" t="s">
        <v>72</v>
      </c>
      <c r="Y87" s="15"/>
      <c r="Z87" s="15"/>
      <c r="AA87" s="15"/>
      <c r="AH87" s="67"/>
      <c r="AI87"/>
      <c r="AJ87" s="67"/>
      <c r="AK87"/>
      <c r="AL87"/>
      <c r="AM87"/>
      <c r="AN87"/>
      <c r="AO87" s="39">
        <f t="shared" si="10"/>
        <v>0</v>
      </c>
      <c r="AP87" s="39"/>
      <c r="AQ87" s="39">
        <f t="shared" si="11"/>
        <v>0</v>
      </c>
    </row>
    <row r="88" spans="1:43" ht="21.75" thickBot="1" x14ac:dyDescent="0.3">
      <c r="A88" s="38">
        <v>87</v>
      </c>
      <c r="B88" s="64">
        <v>3</v>
      </c>
      <c r="C88" s="92" t="s">
        <v>113</v>
      </c>
      <c r="D88" s="91" t="s">
        <v>112</v>
      </c>
      <c r="E88" s="87" t="s">
        <v>111</v>
      </c>
      <c r="F88" s="90" t="s">
        <v>110</v>
      </c>
      <c r="G88" s="89"/>
      <c r="H88" s="86"/>
      <c r="I88" s="87"/>
      <c r="J88" s="86"/>
      <c r="K88" s="86" t="s">
        <v>103</v>
      </c>
      <c r="L88" s="87">
        <v>1074</v>
      </c>
      <c r="M88" s="87" t="s">
        <v>109</v>
      </c>
      <c r="N88" s="88"/>
      <c r="O88" s="87"/>
      <c r="P88" s="87" t="s">
        <v>108</v>
      </c>
      <c r="Q88" s="87">
        <v>2</v>
      </c>
      <c r="R88" s="87"/>
      <c r="S88" s="86"/>
      <c r="T88" s="85">
        <v>1</v>
      </c>
      <c r="U88" s="84" t="s">
        <v>321</v>
      </c>
      <c r="V88" s="40" t="s">
        <v>102</v>
      </c>
      <c r="W88" s="15">
        <v>2</v>
      </c>
      <c r="X88" s="15" t="s">
        <v>72</v>
      </c>
      <c r="Y88" s="15"/>
      <c r="Z88" s="15"/>
      <c r="AA88" s="15"/>
      <c r="AH88" s="67"/>
      <c r="AI88"/>
      <c r="AJ88" s="67"/>
      <c r="AK88"/>
      <c r="AL88"/>
      <c r="AM88"/>
      <c r="AN88"/>
      <c r="AO88" s="39" t="str">
        <f t="shared" si="10"/>
        <v>BOC District 2</v>
      </c>
      <c r="AP88" s="39"/>
      <c r="AQ88" s="39">
        <f t="shared" si="11"/>
        <v>0</v>
      </c>
    </row>
    <row r="89" spans="1:43" thickBot="1" x14ac:dyDescent="0.3">
      <c r="A89" s="38">
        <v>88</v>
      </c>
      <c r="B89" s="64">
        <v>4</v>
      </c>
      <c r="C89" s="66" t="str">
        <f>IF(G89=1,AO89," ")</f>
        <v xml:space="preserve">Alicia Adams </v>
      </c>
      <c r="D89" s="71"/>
      <c r="E89" s="82">
        <v>1074</v>
      </c>
      <c r="F89" s="119">
        <v>19</v>
      </c>
      <c r="G89" s="58">
        <v>1</v>
      </c>
      <c r="H89" s="58">
        <v>1</v>
      </c>
      <c r="I89" s="58" t="str">
        <f>IF(C89=$AI$5,$AJ$5," ")</f>
        <v>REP</v>
      </c>
      <c r="J89" s="55" t="s">
        <v>104</v>
      </c>
      <c r="K89" s="55" t="s">
        <v>103</v>
      </c>
      <c r="L89" s="55"/>
      <c r="M89" s="55"/>
      <c r="N89" s="56"/>
      <c r="O89" s="55"/>
      <c r="P89" s="55"/>
      <c r="Q89" s="55"/>
      <c r="R89" s="55"/>
      <c r="S89" s="55"/>
      <c r="T89" s="54">
        <v>1</v>
      </c>
      <c r="U89" s="53" t="s">
        <v>321</v>
      </c>
      <c r="V89" s="40" t="s">
        <v>102</v>
      </c>
      <c r="W89" s="15">
        <v>2</v>
      </c>
      <c r="X89" s="15" t="s">
        <v>72</v>
      </c>
      <c r="Y89" s="15"/>
      <c r="Z89" s="15"/>
      <c r="AA89" s="15"/>
      <c r="AB89" s="4">
        <v>19</v>
      </c>
      <c r="AC89" s="5" t="s">
        <v>323</v>
      </c>
      <c r="AD89" s="5" t="s">
        <v>107</v>
      </c>
      <c r="AH89" s="67"/>
      <c r="AI89"/>
      <c r="AJ89" s="67"/>
      <c r="AK89"/>
      <c r="AO89" s="39" t="str">
        <f t="shared" si="10"/>
        <v xml:space="preserve">Alicia Adams </v>
      </c>
      <c r="AP89" s="39"/>
      <c r="AQ89" s="39">
        <f t="shared" si="11"/>
        <v>0</v>
      </c>
    </row>
    <row r="90" spans="1:43" thickBot="1" x14ac:dyDescent="0.3">
      <c r="A90" s="38">
        <v>89</v>
      </c>
      <c r="B90" s="64">
        <v>5</v>
      </c>
      <c r="C90" s="66" t="str">
        <f>IF(G90=1,AO90," ")</f>
        <v>Erick Allen</v>
      </c>
      <c r="D90" s="71"/>
      <c r="E90" s="81">
        <v>1074</v>
      </c>
      <c r="F90" s="119">
        <v>20</v>
      </c>
      <c r="G90" s="58">
        <v>1</v>
      </c>
      <c r="H90" s="58">
        <f>G90</f>
        <v>1</v>
      </c>
      <c r="I90" s="58" t="str">
        <f>IF(C90=$AI$6,$AJ$6," ")</f>
        <v>DEM</v>
      </c>
      <c r="J90" s="55" t="s">
        <v>104</v>
      </c>
      <c r="K90" s="55" t="s">
        <v>103</v>
      </c>
      <c r="L90" s="55"/>
      <c r="M90" s="55"/>
      <c r="N90" s="56"/>
      <c r="O90" s="55"/>
      <c r="P90" s="55"/>
      <c r="Q90" s="55"/>
      <c r="R90" s="55"/>
      <c r="S90" s="55"/>
      <c r="T90" s="54">
        <v>1</v>
      </c>
      <c r="U90" s="53" t="s">
        <v>321</v>
      </c>
      <c r="V90" s="40" t="s">
        <v>102</v>
      </c>
      <c r="W90" s="15">
        <v>2</v>
      </c>
      <c r="X90" s="15" t="s">
        <v>72</v>
      </c>
      <c r="Y90" s="15"/>
      <c r="Z90" s="15"/>
      <c r="AA90" s="15"/>
      <c r="AH90" s="67"/>
      <c r="AI90"/>
      <c r="AJ90" s="67"/>
      <c r="AK90"/>
      <c r="AO90" s="39" t="str">
        <f t="shared" si="10"/>
        <v>Erick Allen</v>
      </c>
      <c r="AP90" s="39"/>
      <c r="AQ90" s="39">
        <f t="shared" si="11"/>
        <v>0</v>
      </c>
    </row>
    <row r="91" spans="1:43" thickBot="1" x14ac:dyDescent="0.3">
      <c r="A91" s="38">
        <v>90</v>
      </c>
      <c r="B91" s="64">
        <v>6</v>
      </c>
      <c r="C91" s="66" t="str">
        <f>IF(G91=1,AO91," ")</f>
        <v>Jaha V. Howard</v>
      </c>
      <c r="D91" s="71"/>
      <c r="E91" s="81">
        <v>1074</v>
      </c>
      <c r="F91" s="119">
        <v>20</v>
      </c>
      <c r="G91" s="58">
        <v>1</v>
      </c>
      <c r="H91" s="58">
        <f>G91</f>
        <v>1</v>
      </c>
      <c r="I91" s="58" t="str">
        <f>IF(C91=$AI$7,$AJ$7," ")</f>
        <v>DEM</v>
      </c>
      <c r="J91" s="55" t="s">
        <v>104</v>
      </c>
      <c r="K91" s="55" t="s">
        <v>103</v>
      </c>
      <c r="L91" s="55"/>
      <c r="M91" s="55"/>
      <c r="N91" s="56"/>
      <c r="O91" s="55"/>
      <c r="P91" s="55"/>
      <c r="Q91" s="55"/>
      <c r="R91" s="55"/>
      <c r="S91" s="55"/>
      <c r="T91" s="54">
        <v>1</v>
      </c>
      <c r="U91" s="53" t="s">
        <v>321</v>
      </c>
      <c r="V91" s="40" t="s">
        <v>102</v>
      </c>
      <c r="W91" s="15">
        <v>2</v>
      </c>
      <c r="X91" s="15" t="s">
        <v>72</v>
      </c>
      <c r="Y91" s="15"/>
      <c r="Z91" s="15"/>
      <c r="AA91" s="15"/>
      <c r="AB91" s="4">
        <v>20</v>
      </c>
      <c r="AC91" s="5" t="s">
        <v>323</v>
      </c>
      <c r="AD91" s="5" t="s">
        <v>105</v>
      </c>
      <c r="AH91" s="67"/>
      <c r="AI91"/>
      <c r="AJ91" s="67"/>
      <c r="AK91"/>
      <c r="AO91" s="39" t="str">
        <f t="shared" si="10"/>
        <v>Jaha V. Howard</v>
      </c>
      <c r="AP91" s="39"/>
      <c r="AQ91" s="39">
        <f t="shared" si="11"/>
        <v>0</v>
      </c>
    </row>
    <row r="92" spans="1:43" thickBot="1" x14ac:dyDescent="0.3">
      <c r="A92" s="38">
        <v>91</v>
      </c>
      <c r="B92" s="64">
        <v>7</v>
      </c>
      <c r="C92" s="66" t="str">
        <f>IF(G92=1,AO92," ")</f>
        <v>Tanisha Whorton</v>
      </c>
      <c r="D92" s="71"/>
      <c r="E92" s="81">
        <v>1074</v>
      </c>
      <c r="F92" s="119">
        <v>20</v>
      </c>
      <c r="G92" s="58">
        <v>1</v>
      </c>
      <c r="H92" s="58">
        <f>G92</f>
        <v>1</v>
      </c>
      <c r="I92" s="58" t="str">
        <f>IF(C92=$AI$8,$AJ$8," ")</f>
        <v>DEM</v>
      </c>
      <c r="J92" s="55" t="s">
        <v>104</v>
      </c>
      <c r="K92" s="55" t="s">
        <v>103</v>
      </c>
      <c r="L92" s="55"/>
      <c r="M92" s="55"/>
      <c r="N92" s="56"/>
      <c r="O92" s="55"/>
      <c r="P92" s="55"/>
      <c r="Q92" s="55"/>
      <c r="R92" s="55"/>
      <c r="S92" s="55"/>
      <c r="T92" s="54">
        <v>1</v>
      </c>
      <c r="U92" s="53" t="s">
        <v>321</v>
      </c>
      <c r="V92" s="40" t="s">
        <v>102</v>
      </c>
      <c r="W92" s="15">
        <v>2</v>
      </c>
      <c r="X92" s="15" t="s">
        <v>72</v>
      </c>
      <c r="Y92" s="15"/>
      <c r="Z92" s="15"/>
      <c r="AA92" s="15"/>
      <c r="AH92" s="67"/>
      <c r="AI92"/>
      <c r="AJ92" s="67"/>
      <c r="AK92"/>
      <c r="AO92" s="39" t="str">
        <f t="shared" si="10"/>
        <v>Tanisha Whorton</v>
      </c>
      <c r="AP92" s="39"/>
      <c r="AQ92" s="39">
        <f t="shared" si="11"/>
        <v>0</v>
      </c>
    </row>
    <row r="93" spans="1:43" thickBot="1" x14ac:dyDescent="0.3">
      <c r="A93" s="38">
        <v>92</v>
      </c>
      <c r="B93" s="64">
        <v>8</v>
      </c>
      <c r="C93" s="66" t="str">
        <f>IF(G93=1,AO93," ")</f>
        <v>Tracy Stevenson</v>
      </c>
      <c r="D93" s="71"/>
      <c r="E93" s="81">
        <v>1074</v>
      </c>
      <c r="F93" s="119">
        <v>20</v>
      </c>
      <c r="G93" s="58">
        <v>1</v>
      </c>
      <c r="H93" s="58">
        <f>G93</f>
        <v>1</v>
      </c>
      <c r="I93" s="58" t="str">
        <f>IF(C93=$AI$9,$AJ$9," ")</f>
        <v>DEM</v>
      </c>
      <c r="J93" s="55" t="s">
        <v>104</v>
      </c>
      <c r="K93" s="55" t="s">
        <v>103</v>
      </c>
      <c r="L93" s="55"/>
      <c r="M93" s="55"/>
      <c r="N93" s="56"/>
      <c r="O93" s="55"/>
      <c r="P93" s="55"/>
      <c r="Q93" s="55"/>
      <c r="R93" s="55"/>
      <c r="S93" s="55"/>
      <c r="T93" s="54">
        <v>1</v>
      </c>
      <c r="U93" s="53" t="s">
        <v>321</v>
      </c>
      <c r="V93" s="40" t="s">
        <v>102</v>
      </c>
      <c r="W93" s="15">
        <v>2</v>
      </c>
      <c r="X93" s="15" t="s">
        <v>72</v>
      </c>
      <c r="Y93" s="15"/>
      <c r="Z93" s="15"/>
      <c r="AA93" s="15"/>
      <c r="AH93" s="67"/>
      <c r="AI93"/>
      <c r="AJ93" s="67"/>
      <c r="AK93"/>
      <c r="AO93" s="39" t="str">
        <f t="shared" si="10"/>
        <v>Tracy Stevenson</v>
      </c>
      <c r="AP93" s="39"/>
      <c r="AQ93" s="39">
        <f t="shared" si="11"/>
        <v>0</v>
      </c>
    </row>
    <row r="94" spans="1:43" ht="15" x14ac:dyDescent="0.25">
      <c r="A94" s="38">
        <v>93</v>
      </c>
      <c r="B94" s="64">
        <v>9</v>
      </c>
      <c r="C94" s="74" t="str">
        <f>IF(G94=1,AQ94,IF(G94="BLK",$AI$17," "))</f>
        <v xml:space="preserve"> </v>
      </c>
      <c r="D94" s="129"/>
      <c r="E94" s="55"/>
      <c r="F94" s="56"/>
      <c r="G94" s="58"/>
      <c r="H94" s="58"/>
      <c r="I94" s="58" t="str">
        <f>IF(C94=$AI$10,$AJ$10," ")</f>
        <v xml:space="preserve"> </v>
      </c>
      <c r="J94" s="55"/>
      <c r="K94" s="55" t="s">
        <v>103</v>
      </c>
      <c r="L94" s="55"/>
      <c r="M94" s="55"/>
      <c r="N94" s="56"/>
      <c r="O94" s="55"/>
      <c r="P94" s="55"/>
      <c r="Q94" s="55"/>
      <c r="R94" s="55"/>
      <c r="S94" s="55"/>
      <c r="T94" s="54">
        <v>1</v>
      </c>
      <c r="U94" s="53" t="s">
        <v>321</v>
      </c>
      <c r="V94" s="40" t="s">
        <v>102</v>
      </c>
      <c r="W94" s="15">
        <v>2</v>
      </c>
      <c r="X94" s="15" t="s">
        <v>72</v>
      </c>
      <c r="Y94" s="15"/>
      <c r="Z94" s="15"/>
      <c r="AA94" s="15"/>
      <c r="AH94" s="67"/>
      <c r="AI94"/>
      <c r="AJ94" s="67"/>
      <c r="AK94"/>
      <c r="AO94" s="39" t="str">
        <f t="shared" si="10"/>
        <v>BLANK</v>
      </c>
      <c r="AP94" s="39"/>
      <c r="AQ94" s="39">
        <f t="shared" si="11"/>
        <v>0</v>
      </c>
    </row>
    <row r="95" spans="1:43" ht="15" x14ac:dyDescent="0.25">
      <c r="A95" s="38">
        <v>94</v>
      </c>
      <c r="B95" s="64">
        <v>10</v>
      </c>
      <c r="C95" s="66" t="str">
        <f>IF(G95=1,AO95," ")</f>
        <v xml:space="preserve"> </v>
      </c>
      <c r="D95" s="65"/>
      <c r="E95" s="55"/>
      <c r="F95" s="56"/>
      <c r="G95" s="58"/>
      <c r="H95" s="58"/>
      <c r="I95" s="58" t="str">
        <f>IF(C95=$AI$10,$AJ$10," ")</f>
        <v xml:space="preserve"> </v>
      </c>
      <c r="J95" s="55"/>
      <c r="K95" s="55" t="s">
        <v>103</v>
      </c>
      <c r="L95" s="55"/>
      <c r="M95" s="55"/>
      <c r="N95" s="56"/>
      <c r="O95" s="55"/>
      <c r="P95" s="55"/>
      <c r="Q95" s="55"/>
      <c r="R95" s="55"/>
      <c r="S95" s="55"/>
      <c r="T95" s="54">
        <v>1</v>
      </c>
      <c r="U95" s="53" t="s">
        <v>321</v>
      </c>
      <c r="V95" s="40" t="s">
        <v>102</v>
      </c>
      <c r="W95" s="15">
        <v>2</v>
      </c>
      <c r="X95" s="15" t="s">
        <v>72</v>
      </c>
      <c r="Y95" s="15"/>
      <c r="Z95" s="15"/>
      <c r="AA95" s="15"/>
      <c r="AH95" s="67"/>
      <c r="AI95"/>
      <c r="AJ95" s="67"/>
      <c r="AK95"/>
      <c r="AO95" s="39" t="str">
        <f t="shared" si="10"/>
        <v>Write In</v>
      </c>
      <c r="AP95" s="39"/>
      <c r="AQ95" s="39">
        <f t="shared" si="11"/>
        <v>0</v>
      </c>
    </row>
    <row r="96" spans="1:43" hidden="1" x14ac:dyDescent="0.25">
      <c r="A96" s="75">
        <v>95</v>
      </c>
      <c r="B96" s="216">
        <v>11</v>
      </c>
      <c r="C96" s="79" t="s">
        <v>101</v>
      </c>
      <c r="D96" s="78"/>
      <c r="E96" s="55"/>
      <c r="F96" s="56"/>
      <c r="G96" s="59"/>
      <c r="H96" s="58"/>
      <c r="I96" s="58"/>
      <c r="J96" s="55"/>
      <c r="K96" s="55" t="s">
        <v>100</v>
      </c>
      <c r="L96" s="55"/>
      <c r="M96" s="55"/>
      <c r="N96" s="56"/>
      <c r="O96" s="55"/>
      <c r="P96" s="55"/>
      <c r="Q96" s="55"/>
      <c r="R96" s="55"/>
      <c r="S96" s="55"/>
      <c r="T96" s="55"/>
      <c r="U96" s="53" t="s">
        <v>321</v>
      </c>
      <c r="V96" s="40" t="s">
        <v>99</v>
      </c>
      <c r="W96" s="15"/>
      <c r="X96" s="15" t="s">
        <v>72</v>
      </c>
      <c r="Y96" s="15"/>
      <c r="Z96" s="15"/>
      <c r="AA96" s="15"/>
      <c r="AH96" s="67"/>
      <c r="AI96"/>
      <c r="AJ96" s="67"/>
      <c r="AK96"/>
      <c r="AO96" s="39">
        <f t="shared" si="10"/>
        <v>0</v>
      </c>
      <c r="AP96" s="39"/>
      <c r="AQ96" s="39" t="str">
        <f t="shared" si="11"/>
        <v>BOC District 4</v>
      </c>
    </row>
    <row r="97" spans="1:43" ht="15" hidden="1" x14ac:dyDescent="0.25">
      <c r="A97" s="75">
        <v>96</v>
      </c>
      <c r="B97" s="216">
        <v>12</v>
      </c>
      <c r="C97" s="66" t="str">
        <f>IF(G97=1,AQ97," ")</f>
        <v xml:space="preserve"> </v>
      </c>
      <c r="D97" s="65"/>
      <c r="E97" s="55"/>
      <c r="F97" s="56"/>
      <c r="G97" s="58"/>
      <c r="H97" s="58"/>
      <c r="I97" s="58" t="str">
        <f>IF(C97=$AI$13,$AJ$13," ")</f>
        <v xml:space="preserve"> </v>
      </c>
      <c r="J97" s="55"/>
      <c r="K97" s="55" t="s">
        <v>100</v>
      </c>
      <c r="L97" s="55"/>
      <c r="M97" s="55"/>
      <c r="N97" s="56"/>
      <c r="O97" s="55"/>
      <c r="P97" s="55"/>
      <c r="Q97" s="55"/>
      <c r="R97" s="55"/>
      <c r="S97" s="55"/>
      <c r="T97" s="55"/>
      <c r="U97" s="53" t="s">
        <v>321</v>
      </c>
      <c r="V97" s="40" t="s">
        <v>99</v>
      </c>
      <c r="W97" s="15"/>
      <c r="X97" s="15" t="s">
        <v>72</v>
      </c>
      <c r="Y97" s="15"/>
      <c r="Z97" s="15"/>
      <c r="AA97" s="15"/>
      <c r="AH97" s="67"/>
      <c r="AI97"/>
      <c r="AJ97" s="67"/>
      <c r="AK97"/>
      <c r="AO97" s="39">
        <f t="shared" si="10"/>
        <v>0</v>
      </c>
      <c r="AP97" s="39"/>
      <c r="AQ97" s="39" t="str">
        <f t="shared" si="11"/>
        <v>Julien Grhas</v>
      </c>
    </row>
    <row r="98" spans="1:43" ht="15" hidden="1" x14ac:dyDescent="0.25">
      <c r="A98" s="75">
        <v>97</v>
      </c>
      <c r="B98" s="216">
        <v>13</v>
      </c>
      <c r="C98" s="66" t="str">
        <f>IF(G98=1,AQ98," ")</f>
        <v xml:space="preserve"> </v>
      </c>
      <c r="D98" s="65"/>
      <c r="E98" s="55"/>
      <c r="F98" s="56"/>
      <c r="G98" s="58"/>
      <c r="H98" s="58"/>
      <c r="I98" s="58" t="str">
        <f>IF(C98=$AI$14,$AJ$14," ")</f>
        <v xml:space="preserve"> </v>
      </c>
      <c r="J98" s="55"/>
      <c r="K98" s="55" t="s">
        <v>100</v>
      </c>
      <c r="L98" s="55"/>
      <c r="M98" s="55"/>
      <c r="N98" s="56"/>
      <c r="O98" s="55"/>
      <c r="P98" s="55"/>
      <c r="Q98" s="55"/>
      <c r="R98" s="55"/>
      <c r="S98" s="55"/>
      <c r="T98" s="55"/>
      <c r="U98" s="53" t="s">
        <v>321</v>
      </c>
      <c r="V98" s="40" t="s">
        <v>99</v>
      </c>
      <c r="W98" s="15"/>
      <c r="X98" s="15" t="s">
        <v>72</v>
      </c>
      <c r="Y98" s="15"/>
      <c r="Z98" s="15"/>
      <c r="AA98" s="15"/>
      <c r="AH98" s="67"/>
      <c r="AI98"/>
      <c r="AJ98" s="67"/>
      <c r="AK98"/>
      <c r="AO98" s="39">
        <f t="shared" si="10"/>
        <v>0</v>
      </c>
      <c r="AP98" s="39"/>
      <c r="AQ98" s="39" t="str">
        <f t="shared" si="11"/>
        <v>Matthew Hardwick</v>
      </c>
    </row>
    <row r="99" spans="1:43" ht="15" hidden="1" x14ac:dyDescent="0.25">
      <c r="A99" s="75">
        <v>98</v>
      </c>
      <c r="B99" s="216">
        <v>14</v>
      </c>
      <c r="C99" s="66" t="str">
        <f>IF(G99=1,AQ99," ")</f>
        <v xml:space="preserve"> </v>
      </c>
      <c r="D99" s="65"/>
      <c r="E99" s="55"/>
      <c r="F99" s="56"/>
      <c r="G99" s="58"/>
      <c r="H99" s="58"/>
      <c r="I99" s="58" t="str">
        <f>IF(C99=$AI$15,$AJ$15," ")</f>
        <v xml:space="preserve"> </v>
      </c>
      <c r="J99" s="55"/>
      <c r="K99" s="55" t="s">
        <v>100</v>
      </c>
      <c r="L99" s="55"/>
      <c r="M99" s="55"/>
      <c r="N99" s="56"/>
      <c r="O99" s="55"/>
      <c r="P99" s="55"/>
      <c r="Q99" s="55"/>
      <c r="R99" s="55"/>
      <c r="S99" s="55"/>
      <c r="T99" s="55"/>
      <c r="U99" s="53" t="s">
        <v>321</v>
      </c>
      <c r="V99" s="40" t="s">
        <v>99</v>
      </c>
      <c r="W99" s="15"/>
      <c r="X99" s="15" t="s">
        <v>72</v>
      </c>
      <c r="Y99" s="15"/>
      <c r="Z99" s="15"/>
      <c r="AA99" s="15"/>
      <c r="AH99" s="67"/>
      <c r="AI99"/>
      <c r="AJ99" s="67"/>
      <c r="AK99"/>
      <c r="AO99" s="39">
        <f t="shared" si="10"/>
        <v>0</v>
      </c>
      <c r="AP99" s="39"/>
      <c r="AQ99" s="39" t="str">
        <f t="shared" si="11"/>
        <v>Yashica Marshall</v>
      </c>
    </row>
    <row r="100" spans="1:43" ht="15" hidden="1" x14ac:dyDescent="0.25">
      <c r="A100" s="75">
        <v>99</v>
      </c>
      <c r="B100" s="216">
        <v>15</v>
      </c>
      <c r="C100" s="66" t="str">
        <f>IF(G100=1,AQ100," ")</f>
        <v xml:space="preserve"> </v>
      </c>
      <c r="D100" s="65"/>
      <c r="E100" s="55"/>
      <c r="F100" s="56"/>
      <c r="G100" s="58"/>
      <c r="H100" s="58"/>
      <c r="I100" s="58" t="str">
        <f>IF(C100=$AI$16,$AJ$16," ")</f>
        <v xml:space="preserve"> </v>
      </c>
      <c r="J100" s="55"/>
      <c r="K100" s="55" t="s">
        <v>100</v>
      </c>
      <c r="L100" s="55"/>
      <c r="M100" s="55"/>
      <c r="N100" s="56"/>
      <c r="O100" s="55"/>
      <c r="P100" s="55"/>
      <c r="Q100" s="55"/>
      <c r="R100" s="55"/>
      <c r="S100" s="55"/>
      <c r="T100" s="55"/>
      <c r="U100" s="53" t="s">
        <v>321</v>
      </c>
      <c r="V100" s="40" t="s">
        <v>99</v>
      </c>
      <c r="W100" s="15"/>
      <c r="X100" s="15" t="s">
        <v>72</v>
      </c>
      <c r="Y100" s="15"/>
      <c r="Z100" s="15"/>
      <c r="AA100" s="15"/>
      <c r="AH100" s="67"/>
      <c r="AI100"/>
      <c r="AJ100" s="67"/>
      <c r="AK100"/>
      <c r="AO100" s="39">
        <f t="shared" si="10"/>
        <v>0</v>
      </c>
      <c r="AP100" s="39"/>
      <c r="AQ100" s="39" t="str">
        <f t="shared" si="11"/>
        <v>Monique Sheffield</v>
      </c>
    </row>
    <row r="101" spans="1:43" ht="15" hidden="1" x14ac:dyDescent="0.25">
      <c r="A101" s="75">
        <v>100</v>
      </c>
      <c r="B101" s="216">
        <v>16</v>
      </c>
      <c r="C101" s="74" t="str">
        <f>IF(G101=1,AQ101,IF(G101="BLK",$AI$17," "))</f>
        <v xml:space="preserve"> </v>
      </c>
      <c r="D101" s="129"/>
      <c r="E101" s="55"/>
      <c r="F101" s="56"/>
      <c r="G101" s="58"/>
      <c r="H101" s="58"/>
      <c r="I101" s="58" t="str">
        <f>IF(C101=$AI$17,$AJ$17," ")</f>
        <v xml:space="preserve"> </v>
      </c>
      <c r="J101" s="55"/>
      <c r="K101" s="55" t="s">
        <v>100</v>
      </c>
      <c r="L101" s="55"/>
      <c r="M101" s="55"/>
      <c r="N101" s="56"/>
      <c r="O101" s="55"/>
      <c r="P101" s="55"/>
      <c r="Q101" s="55"/>
      <c r="R101" s="55"/>
      <c r="S101" s="55"/>
      <c r="T101" s="55"/>
      <c r="U101" s="53" t="s">
        <v>321</v>
      </c>
      <c r="V101" s="40" t="s">
        <v>99</v>
      </c>
      <c r="W101" s="15"/>
      <c r="X101" s="15" t="s">
        <v>72</v>
      </c>
      <c r="Y101" s="15"/>
      <c r="Z101" s="15"/>
      <c r="AA101" s="15"/>
      <c r="AH101" s="67"/>
      <c r="AI101"/>
      <c r="AJ101" s="67"/>
      <c r="AK101"/>
      <c r="AO101" s="39">
        <f t="shared" si="10"/>
        <v>0</v>
      </c>
      <c r="AP101" s="39"/>
      <c r="AQ101" s="39" t="str">
        <f t="shared" si="11"/>
        <v>BLANK</v>
      </c>
    </row>
    <row r="102" spans="1:43" ht="15" hidden="1" x14ac:dyDescent="0.25">
      <c r="A102" s="75">
        <v>101</v>
      </c>
      <c r="B102" s="216">
        <v>17</v>
      </c>
      <c r="C102" s="66" t="str">
        <f>IF(G102=1,AQ102," ")</f>
        <v xml:space="preserve"> </v>
      </c>
      <c r="D102" s="65"/>
      <c r="E102" s="55"/>
      <c r="F102" s="56"/>
      <c r="G102" s="58"/>
      <c r="H102" s="58"/>
      <c r="I102" s="58" t="str">
        <f>IF(C102=$AI$18,$AJ$18," ")</f>
        <v xml:space="preserve"> </v>
      </c>
      <c r="J102" s="55"/>
      <c r="K102" s="55" t="s">
        <v>100</v>
      </c>
      <c r="L102" s="55"/>
      <c r="M102" s="55"/>
      <c r="N102" s="56"/>
      <c r="O102" s="55"/>
      <c r="P102" s="55"/>
      <c r="Q102" s="55"/>
      <c r="R102" s="55"/>
      <c r="S102" s="55"/>
      <c r="T102" s="55"/>
      <c r="U102" s="53" t="s">
        <v>321</v>
      </c>
      <c r="V102" s="40" t="s">
        <v>99</v>
      </c>
      <c r="W102" s="15"/>
      <c r="X102" s="15" t="s">
        <v>72</v>
      </c>
      <c r="Y102" s="15"/>
      <c r="Z102" s="15"/>
      <c r="AA102" s="15"/>
      <c r="AH102" s="67"/>
      <c r="AI102"/>
      <c r="AJ102" s="67"/>
      <c r="AK102"/>
      <c r="AO102" s="39">
        <f t="shared" si="10"/>
        <v>0</v>
      </c>
      <c r="AP102" s="39"/>
      <c r="AQ102" s="39" t="str">
        <f t="shared" si="11"/>
        <v>BLANK</v>
      </c>
    </row>
    <row r="103" spans="1:43" ht="15" hidden="1" x14ac:dyDescent="0.25">
      <c r="A103" s="75">
        <v>102</v>
      </c>
      <c r="B103" s="216">
        <v>18</v>
      </c>
      <c r="C103" s="66" t="str">
        <f>IF(G103=1,AQ103," ")</f>
        <v xml:space="preserve"> </v>
      </c>
      <c r="D103" s="65"/>
      <c r="E103" s="55"/>
      <c r="F103" s="56"/>
      <c r="G103" s="58"/>
      <c r="H103" s="58"/>
      <c r="I103" s="58" t="str">
        <f>IF(C103=$AI$19,$AJ$19," ")</f>
        <v xml:space="preserve"> </v>
      </c>
      <c r="J103" s="55"/>
      <c r="K103" s="55" t="s">
        <v>100</v>
      </c>
      <c r="L103" s="55"/>
      <c r="M103" s="55"/>
      <c r="N103" s="56"/>
      <c r="O103" s="55"/>
      <c r="P103" s="55"/>
      <c r="Q103" s="55"/>
      <c r="R103" s="55"/>
      <c r="S103" s="55"/>
      <c r="T103" s="55"/>
      <c r="U103" s="53" t="s">
        <v>321</v>
      </c>
      <c r="V103" s="40" t="s">
        <v>99</v>
      </c>
      <c r="W103" s="15"/>
      <c r="X103" s="15" t="s">
        <v>72</v>
      </c>
      <c r="Y103" s="15"/>
      <c r="Z103" s="15"/>
      <c r="AA103" s="15"/>
      <c r="AH103" s="67"/>
      <c r="AI103"/>
      <c r="AJ103" s="67"/>
      <c r="AK103"/>
      <c r="AO103" s="39">
        <f t="shared" si="10"/>
        <v>0</v>
      </c>
      <c r="AP103" s="39"/>
      <c r="AQ103" s="39" t="str">
        <f t="shared" si="11"/>
        <v>Write In</v>
      </c>
    </row>
    <row r="104" spans="1:43" thickBot="1" x14ac:dyDescent="0.3">
      <c r="A104" s="38">
        <v>103</v>
      </c>
      <c r="B104" s="64">
        <v>19</v>
      </c>
      <c r="C104" s="66"/>
      <c r="D104" s="65"/>
      <c r="E104" s="55"/>
      <c r="F104" s="56"/>
      <c r="G104" s="58"/>
      <c r="H104" s="58"/>
      <c r="I104" s="58"/>
      <c r="J104" s="55"/>
      <c r="K104" s="55"/>
      <c r="L104" s="55"/>
      <c r="M104" s="55"/>
      <c r="N104" s="56"/>
      <c r="O104" s="55"/>
      <c r="P104" s="55"/>
      <c r="Q104" s="55"/>
      <c r="R104" s="55"/>
      <c r="S104" s="55"/>
      <c r="T104" s="54"/>
      <c r="U104" s="53" t="s">
        <v>321</v>
      </c>
      <c r="V104" s="40" t="s">
        <v>85</v>
      </c>
      <c r="W104" s="15">
        <v>2</v>
      </c>
      <c r="X104" s="15" t="s">
        <v>72</v>
      </c>
      <c r="Y104" s="15"/>
      <c r="Z104" s="15"/>
      <c r="AA104" s="15"/>
      <c r="AH104" s="67"/>
      <c r="AI104"/>
      <c r="AJ104" s="67"/>
      <c r="AK104"/>
      <c r="AM104"/>
      <c r="AN104"/>
      <c r="AO104" s="39">
        <f t="shared" si="10"/>
        <v>0</v>
      </c>
      <c r="AP104" s="39"/>
      <c r="AQ104" s="39">
        <f t="shared" si="11"/>
        <v>0</v>
      </c>
    </row>
    <row r="105" spans="1:43" ht="16.5" thickBot="1" x14ac:dyDescent="0.3">
      <c r="A105" s="38">
        <v>104</v>
      </c>
      <c r="B105" s="64">
        <v>20</v>
      </c>
      <c r="C105" s="215" t="s">
        <v>98</v>
      </c>
      <c r="D105" s="71"/>
      <c r="E105" s="61" t="s">
        <v>322</v>
      </c>
      <c r="F105" s="80">
        <v>20</v>
      </c>
      <c r="G105" s="214">
        <v>0</v>
      </c>
      <c r="H105" s="150">
        <v>1</v>
      </c>
      <c r="I105" s="61" t="s">
        <v>105</v>
      </c>
      <c r="J105" s="55" t="s">
        <v>104</v>
      </c>
      <c r="K105" s="55" t="s">
        <v>97</v>
      </c>
      <c r="L105" s="55"/>
      <c r="M105" s="55"/>
      <c r="N105" s="56"/>
      <c r="O105" s="55"/>
      <c r="P105" s="55"/>
      <c r="Q105" s="55"/>
      <c r="R105" s="55"/>
      <c r="S105" s="55"/>
      <c r="T105" s="54">
        <v>1</v>
      </c>
      <c r="U105" s="53" t="s">
        <v>321</v>
      </c>
      <c r="V105" s="40" t="s">
        <v>85</v>
      </c>
      <c r="W105" s="15">
        <v>2</v>
      </c>
      <c r="X105" s="15" t="s">
        <v>72</v>
      </c>
      <c r="Y105" s="15"/>
      <c r="Z105" s="15"/>
      <c r="AA105" s="15"/>
      <c r="AH105" s="67"/>
      <c r="AI105"/>
      <c r="AJ105" s="67"/>
      <c r="AK105"/>
      <c r="AM105"/>
      <c r="AN105"/>
      <c r="AO105" s="39">
        <f t="shared" si="10"/>
        <v>0</v>
      </c>
      <c r="AP105" s="39"/>
      <c r="AQ105" s="39">
        <f t="shared" si="11"/>
        <v>0</v>
      </c>
    </row>
    <row r="106" spans="1:43" ht="16.5" thickBot="1" x14ac:dyDescent="0.3">
      <c r="A106" s="38">
        <v>105</v>
      </c>
      <c r="B106" s="64">
        <v>21</v>
      </c>
      <c r="C106" s="74" t="s">
        <v>96</v>
      </c>
      <c r="D106" s="71"/>
      <c r="E106" s="58"/>
      <c r="F106" s="73"/>
      <c r="G106" s="59">
        <v>0</v>
      </c>
      <c r="H106" s="58">
        <v>0</v>
      </c>
      <c r="I106" s="58"/>
      <c r="J106" s="55"/>
      <c r="K106" s="55" t="s">
        <v>95</v>
      </c>
      <c r="L106" s="55"/>
      <c r="M106" s="55"/>
      <c r="N106" s="56"/>
      <c r="O106" s="55"/>
      <c r="P106" s="55"/>
      <c r="Q106" s="55"/>
      <c r="R106" s="55"/>
      <c r="S106" s="55"/>
      <c r="T106" s="54">
        <v>1</v>
      </c>
      <c r="U106" s="53" t="s">
        <v>321</v>
      </c>
      <c r="V106" s="40" t="s">
        <v>85</v>
      </c>
      <c r="W106" s="15">
        <v>2</v>
      </c>
      <c r="X106" s="15" t="s">
        <v>72</v>
      </c>
      <c r="Y106" s="15"/>
      <c r="Z106" s="15"/>
      <c r="AA106" s="15"/>
      <c r="AH106" s="67"/>
      <c r="AI106"/>
      <c r="AJ106" s="67"/>
      <c r="AK106"/>
      <c r="AM106"/>
      <c r="AN106"/>
      <c r="AO106" s="39">
        <f t="shared" si="10"/>
        <v>0</v>
      </c>
      <c r="AP106" s="39"/>
      <c r="AQ106" s="39">
        <f t="shared" si="11"/>
        <v>0</v>
      </c>
    </row>
    <row r="107" spans="1:43" ht="16.5" thickBot="1" x14ac:dyDescent="0.3">
      <c r="A107" s="38">
        <v>106</v>
      </c>
      <c r="B107" s="64">
        <v>22</v>
      </c>
      <c r="C107" s="74" t="s">
        <v>94</v>
      </c>
      <c r="D107" s="71"/>
      <c r="E107" s="58"/>
      <c r="F107" s="73"/>
      <c r="G107" s="59">
        <v>0</v>
      </c>
      <c r="H107" s="58">
        <v>0</v>
      </c>
      <c r="I107" s="58"/>
      <c r="J107" s="55"/>
      <c r="K107" s="55" t="s">
        <v>93</v>
      </c>
      <c r="L107" s="55"/>
      <c r="M107" s="55"/>
      <c r="N107" s="56"/>
      <c r="O107" s="55"/>
      <c r="P107" s="55"/>
      <c r="Q107" s="55"/>
      <c r="R107" s="55"/>
      <c r="S107" s="55"/>
      <c r="T107" s="54">
        <v>1</v>
      </c>
      <c r="U107" s="53" t="s">
        <v>321</v>
      </c>
      <c r="V107" s="40" t="s">
        <v>85</v>
      </c>
      <c r="W107" s="15">
        <v>2</v>
      </c>
      <c r="X107" s="15" t="s">
        <v>72</v>
      </c>
      <c r="Y107" s="15"/>
      <c r="Z107" s="15"/>
      <c r="AA107" s="15"/>
      <c r="AH107" s="67"/>
      <c r="AI107"/>
      <c r="AJ107" s="67"/>
      <c r="AK107"/>
      <c r="AM107"/>
      <c r="AN107"/>
      <c r="AO107" s="39">
        <f t="shared" si="10"/>
        <v>0</v>
      </c>
      <c r="AP107" s="39"/>
      <c r="AQ107" s="39">
        <f t="shared" si="11"/>
        <v>0</v>
      </c>
    </row>
    <row r="108" spans="1:43" ht="16.5" thickBot="1" x14ac:dyDescent="0.3">
      <c r="A108" s="38">
        <v>107</v>
      </c>
      <c r="B108" s="64">
        <v>23</v>
      </c>
      <c r="C108" s="74" t="s">
        <v>77</v>
      </c>
      <c r="D108" s="71"/>
      <c r="E108" s="58">
        <v>1074</v>
      </c>
      <c r="F108" s="134">
        <v>20</v>
      </c>
      <c r="G108" s="59">
        <v>0</v>
      </c>
      <c r="H108" s="150">
        <v>1</v>
      </c>
      <c r="I108" s="58" t="s">
        <v>105</v>
      </c>
      <c r="J108" s="55" t="s">
        <v>104</v>
      </c>
      <c r="K108" s="55" t="s">
        <v>77</v>
      </c>
      <c r="L108" s="55"/>
      <c r="M108" s="55"/>
      <c r="N108" s="56"/>
      <c r="O108" s="55"/>
      <c r="P108" s="55"/>
      <c r="Q108" s="55"/>
      <c r="R108" s="55"/>
      <c r="S108" s="55"/>
      <c r="T108" s="54">
        <v>1</v>
      </c>
      <c r="U108" s="53" t="s">
        <v>321</v>
      </c>
      <c r="V108" s="40" t="s">
        <v>85</v>
      </c>
      <c r="W108" s="15">
        <v>2</v>
      </c>
      <c r="X108" s="15" t="s">
        <v>72</v>
      </c>
      <c r="Y108" s="15"/>
      <c r="Z108" s="15"/>
      <c r="AA108" s="15"/>
      <c r="AH108" s="67"/>
      <c r="AI108"/>
      <c r="AJ108" s="67"/>
      <c r="AK108"/>
      <c r="AM108"/>
      <c r="AN108"/>
      <c r="AO108" s="39">
        <f t="shared" si="10"/>
        <v>0</v>
      </c>
      <c r="AP108" s="39"/>
      <c r="AQ108" s="39">
        <f t="shared" si="11"/>
        <v>0</v>
      </c>
    </row>
    <row r="109" spans="1:43" ht="16.5" thickBot="1" x14ac:dyDescent="0.3">
      <c r="A109" s="38">
        <v>108</v>
      </c>
      <c r="B109" s="64">
        <v>24</v>
      </c>
      <c r="C109" s="72" t="s">
        <v>92</v>
      </c>
      <c r="D109" s="71"/>
      <c r="E109" s="68"/>
      <c r="F109" s="70"/>
      <c r="G109" s="136">
        <v>0</v>
      </c>
      <c r="H109" s="69">
        <v>0</v>
      </c>
      <c r="I109" s="69"/>
      <c r="J109" s="68"/>
      <c r="K109" s="68" t="s">
        <v>91</v>
      </c>
      <c r="L109" s="55"/>
      <c r="M109" s="55"/>
      <c r="N109" s="56"/>
      <c r="O109" s="55"/>
      <c r="P109" s="55"/>
      <c r="Q109" s="55"/>
      <c r="R109" s="55"/>
      <c r="S109" s="55"/>
      <c r="T109" s="54">
        <v>1</v>
      </c>
      <c r="U109" s="53" t="s">
        <v>321</v>
      </c>
      <c r="V109" s="40" t="s">
        <v>85</v>
      </c>
      <c r="W109" s="15">
        <v>2</v>
      </c>
      <c r="X109" s="15" t="s">
        <v>72</v>
      </c>
      <c r="Y109" s="15"/>
      <c r="Z109" s="15"/>
      <c r="AA109" s="15"/>
      <c r="AH109" s="67"/>
      <c r="AI109"/>
      <c r="AJ109" s="67"/>
      <c r="AK109"/>
      <c r="AM109"/>
      <c r="AN109"/>
      <c r="AO109" s="39">
        <f t="shared" si="10"/>
        <v>0</v>
      </c>
      <c r="AP109" s="39"/>
      <c r="AQ109" s="39">
        <f t="shared" si="11"/>
        <v>0</v>
      </c>
    </row>
    <row r="110" spans="1:43" x14ac:dyDescent="0.25">
      <c r="A110" s="38">
        <v>109</v>
      </c>
      <c r="B110" s="64">
        <v>25</v>
      </c>
      <c r="C110" s="66"/>
      <c r="D110" s="65"/>
      <c r="E110" s="55"/>
      <c r="F110" s="56"/>
      <c r="G110" s="59"/>
      <c r="H110" s="58"/>
      <c r="I110" s="58"/>
      <c r="J110" s="55"/>
      <c r="K110" s="55"/>
      <c r="L110" s="55"/>
      <c r="M110" s="55"/>
      <c r="N110" s="56"/>
      <c r="O110" s="55"/>
      <c r="P110" s="55"/>
      <c r="Q110" s="55"/>
      <c r="R110" s="55"/>
      <c r="S110" s="55"/>
      <c r="T110" s="54">
        <v>1</v>
      </c>
      <c r="U110" s="53" t="s">
        <v>321</v>
      </c>
      <c r="V110" s="40" t="s">
        <v>85</v>
      </c>
      <c r="W110" s="15">
        <v>2</v>
      </c>
      <c r="X110" s="15" t="s">
        <v>72</v>
      </c>
      <c r="Y110" s="15"/>
      <c r="Z110" s="15"/>
      <c r="AA110" s="15"/>
      <c r="AH110" s="67"/>
      <c r="AI110"/>
      <c r="AJ110" s="67"/>
      <c r="AK110"/>
      <c r="AM110"/>
      <c r="AN110"/>
      <c r="AO110" s="39">
        <f t="shared" si="10"/>
        <v>0</v>
      </c>
      <c r="AP110" s="39"/>
      <c r="AQ110" s="39">
        <f t="shared" si="11"/>
        <v>0</v>
      </c>
    </row>
    <row r="111" spans="1:43" x14ac:dyDescent="0.25">
      <c r="A111" s="38">
        <v>110</v>
      </c>
      <c r="B111" s="64">
        <v>26</v>
      </c>
      <c r="C111" s="63" t="s">
        <v>90</v>
      </c>
      <c r="D111" s="62"/>
      <c r="E111" s="61">
        <f>SUBTOTAL(9,G89:G109)</f>
        <v>5</v>
      </c>
      <c r="F111" s="60"/>
      <c r="G111" s="59"/>
      <c r="H111" s="58"/>
      <c r="I111" s="57"/>
      <c r="J111" s="55"/>
      <c r="K111" s="55" t="s">
        <v>89</v>
      </c>
      <c r="L111" s="55"/>
      <c r="M111" s="55"/>
      <c r="N111" s="56"/>
      <c r="O111" s="55"/>
      <c r="P111" s="55"/>
      <c r="Q111" s="55"/>
      <c r="R111" s="55"/>
      <c r="S111" s="55"/>
      <c r="T111" s="54">
        <v>1</v>
      </c>
      <c r="U111" s="53" t="s">
        <v>321</v>
      </c>
      <c r="V111" s="40" t="s">
        <v>85</v>
      </c>
      <c r="W111" s="15">
        <v>2</v>
      </c>
      <c r="X111" s="15" t="s">
        <v>72</v>
      </c>
      <c r="Y111" s="15"/>
      <c r="Z111" s="15"/>
      <c r="AA111" s="15"/>
      <c r="AH111" s="67"/>
      <c r="AI111"/>
      <c r="AJ111" s="67"/>
      <c r="AK111"/>
      <c r="AM111"/>
      <c r="AN111"/>
      <c r="AO111" s="39">
        <f t="shared" si="10"/>
        <v>0</v>
      </c>
      <c r="AP111" s="39"/>
      <c r="AQ111" s="39">
        <f t="shared" si="11"/>
        <v>0</v>
      </c>
    </row>
    <row r="112" spans="1:43" ht="16.5" thickBot="1" x14ac:dyDescent="0.3">
      <c r="A112" s="38">
        <v>111</v>
      </c>
      <c r="B112" s="52">
        <v>27</v>
      </c>
      <c r="C112" s="51" t="s">
        <v>88</v>
      </c>
      <c r="D112" s="50"/>
      <c r="E112" s="49">
        <f>SUBTOTAL(9,H89:H109)</f>
        <v>7</v>
      </c>
      <c r="F112" s="48">
        <f>SUBTOTAL(9,H89:H109)</f>
        <v>7</v>
      </c>
      <c r="G112" s="47"/>
      <c r="H112" s="46"/>
      <c r="I112" s="46"/>
      <c r="J112" s="45"/>
      <c r="K112" s="43" t="s">
        <v>87</v>
      </c>
      <c r="L112" s="43"/>
      <c r="M112" s="43"/>
      <c r="N112" s="44"/>
      <c r="O112" s="43"/>
      <c r="P112" s="43"/>
      <c r="Q112" s="43"/>
      <c r="R112" s="43"/>
      <c r="S112" s="43"/>
      <c r="T112" s="42">
        <v>1</v>
      </c>
      <c r="U112" s="41" t="s">
        <v>321</v>
      </c>
      <c r="V112" s="40" t="s">
        <v>85</v>
      </c>
      <c r="W112" s="15">
        <v>2</v>
      </c>
      <c r="X112" s="15" t="s">
        <v>72</v>
      </c>
      <c r="Y112" s="15"/>
      <c r="Z112" s="15"/>
      <c r="AA112" s="15"/>
      <c r="AH112" s="67"/>
      <c r="AI112"/>
      <c r="AJ112" s="67"/>
      <c r="AK112"/>
      <c r="AM112"/>
      <c r="AN112"/>
      <c r="AO112" s="39">
        <f t="shared" si="10"/>
        <v>0</v>
      </c>
      <c r="AP112" s="39"/>
      <c r="AQ112" s="39">
        <f t="shared" si="11"/>
        <v>0</v>
      </c>
    </row>
    <row r="113" spans="1:43" ht="16.5" thickBot="1" x14ac:dyDescent="0.3">
      <c r="A113" s="38">
        <v>112</v>
      </c>
      <c r="G113" s="13"/>
      <c r="U113" s="2" t="s">
        <v>268</v>
      </c>
      <c r="V113" s="40"/>
      <c r="W113" s="15"/>
      <c r="X113" s="15" t="s">
        <v>72</v>
      </c>
      <c r="Y113" s="15"/>
      <c r="Z113" s="15"/>
      <c r="AA113" s="15"/>
      <c r="AH113" s="67"/>
      <c r="AI113"/>
      <c r="AJ113" s="67"/>
      <c r="AK113"/>
      <c r="AM113"/>
      <c r="AN113"/>
      <c r="AO113" s="39">
        <f t="shared" si="10"/>
        <v>0</v>
      </c>
      <c r="AP113" s="39"/>
      <c r="AQ113" s="39">
        <f t="shared" si="11"/>
        <v>0</v>
      </c>
    </row>
    <row r="114" spans="1:43" x14ac:dyDescent="0.25">
      <c r="A114" s="38">
        <v>113</v>
      </c>
      <c r="B114" s="105">
        <v>1</v>
      </c>
      <c r="C114" s="104" t="s">
        <v>64</v>
      </c>
      <c r="D114" s="103"/>
      <c r="E114" s="101"/>
      <c r="F114" s="102"/>
      <c r="G114" s="101" t="s">
        <v>319</v>
      </c>
      <c r="H114" s="98"/>
      <c r="I114" s="98"/>
      <c r="J114" s="98"/>
      <c r="K114" s="100" t="s">
        <v>118</v>
      </c>
      <c r="L114" s="98"/>
      <c r="M114" s="185"/>
      <c r="N114" s="99"/>
      <c r="O114" s="98"/>
      <c r="P114" s="98"/>
      <c r="Q114" s="98"/>
      <c r="R114" s="98"/>
      <c r="S114" s="98"/>
      <c r="T114" s="97">
        <v>1</v>
      </c>
      <c r="U114" s="96" t="s">
        <v>319</v>
      </c>
      <c r="V114" s="40" t="s">
        <v>117</v>
      </c>
      <c r="W114" s="15"/>
      <c r="X114" s="15" t="s">
        <v>72</v>
      </c>
      <c r="Y114" s="15"/>
      <c r="Z114" s="15"/>
      <c r="AA114" s="15"/>
      <c r="AH114" s="67"/>
      <c r="AI114"/>
      <c r="AJ114" s="67"/>
      <c r="AK114"/>
      <c r="AM114"/>
      <c r="AN114"/>
      <c r="AO114" s="39">
        <f t="shared" si="10"/>
        <v>0</v>
      </c>
      <c r="AP114" s="39"/>
      <c r="AQ114" s="39">
        <f t="shared" si="11"/>
        <v>0</v>
      </c>
    </row>
    <row r="115" spans="1:43" ht="16.5" thickBot="1" x14ac:dyDescent="0.3">
      <c r="A115" s="38">
        <v>114</v>
      </c>
      <c r="B115" s="64">
        <v>2</v>
      </c>
      <c r="C115" s="66" t="s">
        <v>116</v>
      </c>
      <c r="D115" s="65"/>
      <c r="E115" s="55"/>
      <c r="F115" s="56"/>
      <c r="H115" s="55"/>
      <c r="I115" s="58"/>
      <c r="J115" s="55"/>
      <c r="K115" s="55" t="s">
        <v>115</v>
      </c>
      <c r="L115" s="55"/>
      <c r="M115" s="55"/>
      <c r="N115" s="56"/>
      <c r="O115" s="55"/>
      <c r="P115" s="55"/>
      <c r="Q115" s="55"/>
      <c r="R115" s="55"/>
      <c r="S115" s="55"/>
      <c r="T115" s="54">
        <v>1</v>
      </c>
      <c r="U115" s="53" t="s">
        <v>319</v>
      </c>
      <c r="V115" s="40" t="s">
        <v>114</v>
      </c>
      <c r="W115" s="15"/>
      <c r="X115" s="15" t="s">
        <v>72</v>
      </c>
      <c r="Y115" s="15"/>
      <c r="Z115" s="15"/>
      <c r="AA115" s="15"/>
      <c r="AH115" s="67"/>
      <c r="AI115"/>
      <c r="AJ115" s="67"/>
      <c r="AK115"/>
      <c r="AM115"/>
      <c r="AN115"/>
      <c r="AO115" s="39">
        <f t="shared" si="10"/>
        <v>0</v>
      </c>
      <c r="AP115" s="39"/>
      <c r="AQ115" s="39">
        <f t="shared" si="11"/>
        <v>0</v>
      </c>
    </row>
    <row r="116" spans="1:43" ht="21.75" thickBot="1" x14ac:dyDescent="0.3">
      <c r="A116" s="38">
        <v>115</v>
      </c>
      <c r="B116" s="64">
        <v>3</v>
      </c>
      <c r="C116" s="92" t="s">
        <v>113</v>
      </c>
      <c r="D116" s="91" t="s">
        <v>112</v>
      </c>
      <c r="E116" s="87" t="s">
        <v>111</v>
      </c>
      <c r="F116" s="90" t="s">
        <v>110</v>
      </c>
      <c r="G116" s="89"/>
      <c r="H116" s="86"/>
      <c r="I116" s="87"/>
      <c r="J116" s="86"/>
      <c r="K116" s="86" t="s">
        <v>103</v>
      </c>
      <c r="L116" s="87">
        <v>1059</v>
      </c>
      <c r="M116" s="87" t="s">
        <v>109</v>
      </c>
      <c r="N116" s="88"/>
      <c r="O116" s="87"/>
      <c r="P116" s="87" t="s">
        <v>108</v>
      </c>
      <c r="Q116" s="87">
        <v>2</v>
      </c>
      <c r="R116" s="87"/>
      <c r="S116" s="86"/>
      <c r="T116" s="85">
        <v>1</v>
      </c>
      <c r="U116" s="84" t="s">
        <v>319</v>
      </c>
      <c r="V116" s="40" t="s">
        <v>102</v>
      </c>
      <c r="W116" s="15">
        <v>2</v>
      </c>
      <c r="X116" s="15" t="s">
        <v>72</v>
      </c>
      <c r="Y116" s="15"/>
      <c r="Z116" s="15"/>
      <c r="AA116" s="15"/>
      <c r="AH116" s="67"/>
      <c r="AI116"/>
      <c r="AJ116" s="67"/>
      <c r="AK116"/>
      <c r="AM116"/>
      <c r="AN116"/>
      <c r="AO116" s="39" t="str">
        <f t="shared" si="10"/>
        <v>BOC District 2</v>
      </c>
      <c r="AP116" s="39"/>
      <c r="AQ116" s="39">
        <f t="shared" si="11"/>
        <v>0</v>
      </c>
    </row>
    <row r="117" spans="1:43" thickBot="1" x14ac:dyDescent="0.3">
      <c r="A117" s="38">
        <v>116</v>
      </c>
      <c r="B117" s="64">
        <v>4</v>
      </c>
      <c r="C117" s="66" t="str">
        <f>IF(G117=1,AO117," ")</f>
        <v xml:space="preserve">Alicia Adams </v>
      </c>
      <c r="D117" s="71"/>
      <c r="E117" s="82">
        <v>1059</v>
      </c>
      <c r="F117" s="119">
        <v>17</v>
      </c>
      <c r="G117" s="58">
        <v>1</v>
      </c>
      <c r="H117" s="58">
        <v>1</v>
      </c>
      <c r="I117" s="58" t="str">
        <f>IF(C117=$AI$5,$AJ$5," ")</f>
        <v>REP</v>
      </c>
      <c r="J117" s="55" t="s">
        <v>104</v>
      </c>
      <c r="K117" s="55" t="s">
        <v>103</v>
      </c>
      <c r="L117" s="55"/>
      <c r="M117" s="55"/>
      <c r="N117" s="56"/>
      <c r="O117" s="55"/>
      <c r="P117" s="55"/>
      <c r="Q117" s="55"/>
      <c r="R117" s="55"/>
      <c r="S117" s="55"/>
      <c r="T117" s="54">
        <v>1</v>
      </c>
      <c r="U117" s="53" t="s">
        <v>319</v>
      </c>
      <c r="V117" s="40" t="s">
        <v>102</v>
      </c>
      <c r="W117" s="15">
        <v>2</v>
      </c>
      <c r="X117" s="15" t="s">
        <v>72</v>
      </c>
      <c r="Y117" s="15"/>
      <c r="Z117" s="15"/>
      <c r="AA117" s="15"/>
      <c r="AB117" s="4">
        <v>17</v>
      </c>
      <c r="AC117" s="5" t="s">
        <v>320</v>
      </c>
      <c r="AD117" s="5" t="s">
        <v>107</v>
      </c>
      <c r="AH117" s="67"/>
      <c r="AI117"/>
      <c r="AJ117" s="67"/>
      <c r="AK117"/>
      <c r="AM117"/>
      <c r="AN117"/>
      <c r="AO117" s="39" t="str">
        <f t="shared" si="10"/>
        <v xml:space="preserve">Alicia Adams </v>
      </c>
      <c r="AP117" s="39"/>
      <c r="AQ117" s="39">
        <f t="shared" si="11"/>
        <v>0</v>
      </c>
    </row>
    <row r="118" spans="1:43" thickBot="1" x14ac:dyDescent="0.3">
      <c r="A118" s="38">
        <v>117</v>
      </c>
      <c r="B118" s="64">
        <v>5</v>
      </c>
      <c r="C118" s="66" t="str">
        <f>IF(G118=1,AO118," ")</f>
        <v>Erick Allen</v>
      </c>
      <c r="D118" s="71"/>
      <c r="E118" s="81">
        <v>1059</v>
      </c>
      <c r="F118" s="119">
        <v>18</v>
      </c>
      <c r="G118" s="58">
        <v>1</v>
      </c>
      <c r="H118" s="58">
        <f>G118</f>
        <v>1</v>
      </c>
      <c r="I118" s="58" t="str">
        <f>IF(C118=$AI$6,$AJ$6," ")</f>
        <v>DEM</v>
      </c>
      <c r="J118" s="55" t="s">
        <v>104</v>
      </c>
      <c r="K118" s="55" t="s">
        <v>103</v>
      </c>
      <c r="L118" s="55"/>
      <c r="M118" s="55"/>
      <c r="N118" s="56"/>
      <c r="O118" s="55"/>
      <c r="P118" s="55"/>
      <c r="Q118" s="55"/>
      <c r="R118" s="55"/>
      <c r="S118" s="55"/>
      <c r="T118" s="54">
        <v>1</v>
      </c>
      <c r="U118" s="53" t="s">
        <v>319</v>
      </c>
      <c r="V118" s="40" t="s">
        <v>102</v>
      </c>
      <c r="W118" s="15">
        <v>2</v>
      </c>
      <c r="X118" s="15" t="s">
        <v>72</v>
      </c>
      <c r="Y118" s="15"/>
      <c r="Z118" s="15"/>
      <c r="AA118" s="15"/>
      <c r="AB118" s="4">
        <v>18</v>
      </c>
      <c r="AC118" s="5" t="s">
        <v>320</v>
      </c>
      <c r="AD118" s="5" t="s">
        <v>105</v>
      </c>
      <c r="AH118" s="67"/>
      <c r="AI118"/>
      <c r="AJ118" s="67"/>
      <c r="AK118"/>
      <c r="AO118" s="39" t="str">
        <f t="shared" si="10"/>
        <v>Erick Allen</v>
      </c>
      <c r="AP118" s="39"/>
      <c r="AQ118" s="39">
        <f t="shared" si="11"/>
        <v>0</v>
      </c>
    </row>
    <row r="119" spans="1:43" thickBot="1" x14ac:dyDescent="0.3">
      <c r="A119" s="38">
        <v>118</v>
      </c>
      <c r="B119" s="64">
        <v>6</v>
      </c>
      <c r="C119" s="66" t="str">
        <f>IF(G119=1,AO119," ")</f>
        <v>Jaha V. Howard</v>
      </c>
      <c r="D119" s="71"/>
      <c r="E119" s="81">
        <v>1059</v>
      </c>
      <c r="F119" s="119">
        <v>18</v>
      </c>
      <c r="G119" s="58">
        <v>1</v>
      </c>
      <c r="H119" s="58">
        <f>G119</f>
        <v>1</v>
      </c>
      <c r="I119" s="58" t="str">
        <f>IF(C119=$AI$7,$AJ$7," ")</f>
        <v>DEM</v>
      </c>
      <c r="J119" s="55" t="s">
        <v>104</v>
      </c>
      <c r="K119" s="55" t="s">
        <v>103</v>
      </c>
      <c r="L119" s="55"/>
      <c r="M119" s="55"/>
      <c r="N119" s="56"/>
      <c r="O119" s="55"/>
      <c r="P119" s="55"/>
      <c r="Q119" s="55"/>
      <c r="R119" s="55"/>
      <c r="S119" s="55"/>
      <c r="T119" s="54">
        <v>1</v>
      </c>
      <c r="U119" s="53" t="s">
        <v>319</v>
      </c>
      <c r="V119" s="40" t="s">
        <v>102</v>
      </c>
      <c r="W119" s="15">
        <v>2</v>
      </c>
      <c r="X119" s="15" t="s">
        <v>72</v>
      </c>
      <c r="Y119" s="15"/>
      <c r="Z119" s="15"/>
      <c r="AA119" s="15"/>
      <c r="AH119" s="67"/>
      <c r="AI119"/>
      <c r="AJ119" s="67"/>
      <c r="AK119"/>
      <c r="AO119" s="39" t="str">
        <f t="shared" si="10"/>
        <v>Jaha V. Howard</v>
      </c>
      <c r="AP119" s="39"/>
      <c r="AQ119" s="39">
        <f t="shared" si="11"/>
        <v>0</v>
      </c>
    </row>
    <row r="120" spans="1:43" thickBot="1" x14ac:dyDescent="0.3">
      <c r="A120" s="38">
        <v>119</v>
      </c>
      <c r="B120" s="64">
        <v>7</v>
      </c>
      <c r="C120" s="66" t="str">
        <f>IF(G120=1,AO120," ")</f>
        <v>Tanisha Whorton</v>
      </c>
      <c r="D120" s="71"/>
      <c r="E120" s="81">
        <v>1059</v>
      </c>
      <c r="F120" s="119">
        <v>18</v>
      </c>
      <c r="G120" s="58">
        <v>1</v>
      </c>
      <c r="H120" s="58">
        <f>G120</f>
        <v>1</v>
      </c>
      <c r="I120" s="58" t="str">
        <f>IF(C120=$AI$8,$AJ$8," ")</f>
        <v>DEM</v>
      </c>
      <c r="J120" s="55" t="s">
        <v>104</v>
      </c>
      <c r="K120" s="55" t="s">
        <v>103</v>
      </c>
      <c r="L120" s="55"/>
      <c r="M120" s="55"/>
      <c r="N120" s="56"/>
      <c r="O120" s="55"/>
      <c r="P120" s="55"/>
      <c r="Q120" s="55"/>
      <c r="R120" s="55"/>
      <c r="S120" s="55"/>
      <c r="T120" s="54">
        <v>1</v>
      </c>
      <c r="U120" s="53" t="s">
        <v>319</v>
      </c>
      <c r="V120" s="40" t="s">
        <v>102</v>
      </c>
      <c r="W120" s="15">
        <v>2</v>
      </c>
      <c r="X120" s="15" t="s">
        <v>72</v>
      </c>
      <c r="Y120" s="15"/>
      <c r="Z120" s="15"/>
      <c r="AA120" s="15"/>
      <c r="AH120" s="67"/>
      <c r="AI120"/>
      <c r="AJ120" s="67"/>
      <c r="AK120"/>
      <c r="AO120" s="39" t="str">
        <f t="shared" si="10"/>
        <v>Tanisha Whorton</v>
      </c>
      <c r="AP120" s="39"/>
      <c r="AQ120" s="39">
        <f t="shared" si="11"/>
        <v>0</v>
      </c>
    </row>
    <row r="121" spans="1:43" thickBot="1" x14ac:dyDescent="0.3">
      <c r="A121" s="38">
        <v>120</v>
      </c>
      <c r="B121" s="64">
        <v>8</v>
      </c>
      <c r="C121" s="66" t="str">
        <f>IF(G121=1,AO121," ")</f>
        <v>Tracy Stevenson</v>
      </c>
      <c r="D121" s="71"/>
      <c r="E121" s="81">
        <v>1059</v>
      </c>
      <c r="F121" s="119">
        <v>18</v>
      </c>
      <c r="G121" s="58">
        <v>1</v>
      </c>
      <c r="H121" s="58">
        <f>G121</f>
        <v>1</v>
      </c>
      <c r="I121" s="58" t="str">
        <f>IF(C121=$AI$9,$AJ$9," ")</f>
        <v>DEM</v>
      </c>
      <c r="J121" s="55" t="s">
        <v>104</v>
      </c>
      <c r="K121" s="55" t="s">
        <v>103</v>
      </c>
      <c r="L121" s="55"/>
      <c r="M121" s="55"/>
      <c r="N121" s="56"/>
      <c r="O121" s="55"/>
      <c r="P121" s="55"/>
      <c r="Q121" s="55"/>
      <c r="R121" s="55"/>
      <c r="S121" s="55"/>
      <c r="T121" s="54">
        <v>1</v>
      </c>
      <c r="U121" s="53" t="s">
        <v>319</v>
      </c>
      <c r="V121" s="40" t="s">
        <v>102</v>
      </c>
      <c r="W121" s="15">
        <v>2</v>
      </c>
      <c r="X121" s="15" t="s">
        <v>72</v>
      </c>
      <c r="Y121" s="15"/>
      <c r="Z121" s="15"/>
      <c r="AA121" s="15"/>
      <c r="AH121" s="67"/>
      <c r="AI121"/>
      <c r="AJ121" s="67"/>
      <c r="AK121"/>
      <c r="AO121" s="39" t="str">
        <f t="shared" si="10"/>
        <v>Tracy Stevenson</v>
      </c>
      <c r="AP121" s="39"/>
      <c r="AQ121" s="39">
        <f t="shared" si="11"/>
        <v>0</v>
      </c>
    </row>
    <row r="122" spans="1:43" ht="15" x14ac:dyDescent="0.25">
      <c r="A122" s="38">
        <v>121</v>
      </c>
      <c r="B122" s="64">
        <v>9</v>
      </c>
      <c r="C122" s="74" t="str">
        <f>IF(G122=1,AQ122,IF(G122="BLK",$AI$17," "))</f>
        <v xml:space="preserve"> </v>
      </c>
      <c r="D122" s="129"/>
      <c r="E122" s="55"/>
      <c r="F122" s="56"/>
      <c r="G122" s="58"/>
      <c r="H122" s="58"/>
      <c r="I122" s="58" t="str">
        <f>IF(C122=$AI$10,$AJ$10," ")</f>
        <v xml:space="preserve"> </v>
      </c>
      <c r="J122" s="55"/>
      <c r="K122" s="55" t="s">
        <v>103</v>
      </c>
      <c r="L122" s="55"/>
      <c r="M122" s="55"/>
      <c r="N122" s="56"/>
      <c r="O122" s="55"/>
      <c r="P122" s="55"/>
      <c r="Q122" s="55"/>
      <c r="R122" s="55"/>
      <c r="S122" s="55"/>
      <c r="T122" s="54">
        <v>1</v>
      </c>
      <c r="U122" s="53" t="s">
        <v>319</v>
      </c>
      <c r="V122" s="40" t="s">
        <v>102</v>
      </c>
      <c r="W122" s="15">
        <v>2</v>
      </c>
      <c r="X122" s="15" t="s">
        <v>72</v>
      </c>
      <c r="Y122" s="15"/>
      <c r="Z122" s="15"/>
      <c r="AA122" s="15"/>
      <c r="AH122" s="67"/>
      <c r="AI122"/>
      <c r="AJ122" s="67"/>
      <c r="AK122"/>
      <c r="AO122" s="39" t="str">
        <f t="shared" si="10"/>
        <v>BLANK</v>
      </c>
      <c r="AP122" s="39"/>
      <c r="AQ122" s="39">
        <f t="shared" si="11"/>
        <v>0</v>
      </c>
    </row>
    <row r="123" spans="1:43" ht="15" x14ac:dyDescent="0.25">
      <c r="A123" s="38">
        <v>122</v>
      </c>
      <c r="B123" s="64">
        <v>10</v>
      </c>
      <c r="C123" s="66" t="str">
        <f>IF(G123=1,AO123," ")</f>
        <v xml:space="preserve"> </v>
      </c>
      <c r="D123" s="65"/>
      <c r="E123" s="55"/>
      <c r="F123" s="56"/>
      <c r="G123" s="58"/>
      <c r="H123" s="58"/>
      <c r="I123" s="58" t="str">
        <f>IF(C123=$AI$10,$AJ$10," ")</f>
        <v xml:space="preserve"> </v>
      </c>
      <c r="J123" s="55"/>
      <c r="K123" s="55" t="s">
        <v>103</v>
      </c>
      <c r="L123" s="55"/>
      <c r="M123" s="55"/>
      <c r="N123" s="56"/>
      <c r="O123" s="55"/>
      <c r="P123" s="55"/>
      <c r="Q123" s="55"/>
      <c r="R123" s="55"/>
      <c r="S123" s="55"/>
      <c r="T123" s="54">
        <v>1</v>
      </c>
      <c r="U123" s="53" t="s">
        <v>319</v>
      </c>
      <c r="V123" s="40" t="s">
        <v>102</v>
      </c>
      <c r="W123" s="15">
        <v>2</v>
      </c>
      <c r="X123" s="15" t="s">
        <v>72</v>
      </c>
      <c r="Y123" s="15"/>
      <c r="Z123" s="15"/>
      <c r="AA123" s="15"/>
      <c r="AH123" s="67"/>
      <c r="AI123"/>
      <c r="AJ123" s="67"/>
      <c r="AK123"/>
      <c r="AO123" s="39" t="str">
        <f t="shared" si="10"/>
        <v>Write In</v>
      </c>
      <c r="AP123" s="39"/>
      <c r="AQ123" s="39">
        <f t="shared" si="11"/>
        <v>0</v>
      </c>
    </row>
    <row r="124" spans="1:43" hidden="1" x14ac:dyDescent="0.25">
      <c r="A124" s="75">
        <v>123</v>
      </c>
      <c r="B124" s="64">
        <v>11</v>
      </c>
      <c r="C124" s="79" t="s">
        <v>101</v>
      </c>
      <c r="D124" s="78"/>
      <c r="E124" s="55"/>
      <c r="F124" s="56"/>
      <c r="G124" s="59"/>
      <c r="H124" s="58"/>
      <c r="I124" s="58"/>
      <c r="J124" s="55"/>
      <c r="K124" s="55" t="s">
        <v>100</v>
      </c>
      <c r="L124" s="55"/>
      <c r="M124" s="55"/>
      <c r="N124" s="56"/>
      <c r="O124" s="55"/>
      <c r="P124" s="55"/>
      <c r="Q124" s="55"/>
      <c r="R124" s="55"/>
      <c r="S124" s="55"/>
      <c r="T124" s="55"/>
      <c r="U124" s="53" t="s">
        <v>319</v>
      </c>
      <c r="V124" s="40" t="s">
        <v>99</v>
      </c>
      <c r="W124" s="15"/>
      <c r="X124" s="15" t="s">
        <v>72</v>
      </c>
      <c r="Y124" s="15"/>
      <c r="Z124" s="15"/>
      <c r="AA124" s="15"/>
      <c r="AH124" s="67"/>
      <c r="AI124"/>
      <c r="AJ124" s="67"/>
      <c r="AK124"/>
      <c r="AO124" s="39">
        <f t="shared" si="10"/>
        <v>0</v>
      </c>
      <c r="AP124" s="39"/>
      <c r="AQ124" s="39" t="str">
        <f t="shared" si="11"/>
        <v>BOC District 4</v>
      </c>
    </row>
    <row r="125" spans="1:43" ht="15" hidden="1" x14ac:dyDescent="0.25">
      <c r="A125" s="75">
        <v>124</v>
      </c>
      <c r="B125" s="64">
        <v>12</v>
      </c>
      <c r="C125" s="66" t="str">
        <f>IF(G125=1,AQ125," ")</f>
        <v xml:space="preserve"> </v>
      </c>
      <c r="D125" s="65"/>
      <c r="E125" s="55"/>
      <c r="F125" s="56"/>
      <c r="G125" s="58"/>
      <c r="H125" s="58"/>
      <c r="I125" s="58" t="str">
        <f>IF(C125=$AI$13,$AJ$13," ")</f>
        <v xml:space="preserve"> </v>
      </c>
      <c r="J125" s="55"/>
      <c r="K125" s="55" t="s">
        <v>100</v>
      </c>
      <c r="L125" s="55"/>
      <c r="M125" s="55"/>
      <c r="N125" s="56"/>
      <c r="O125" s="55"/>
      <c r="P125" s="55"/>
      <c r="Q125" s="55"/>
      <c r="R125" s="55"/>
      <c r="S125" s="55"/>
      <c r="T125" s="55"/>
      <c r="U125" s="53" t="s">
        <v>319</v>
      </c>
      <c r="V125" s="40" t="s">
        <v>99</v>
      </c>
      <c r="W125" s="15"/>
      <c r="X125" s="15" t="s">
        <v>72</v>
      </c>
      <c r="Y125" s="15"/>
      <c r="Z125" s="15"/>
      <c r="AA125" s="15"/>
      <c r="AH125" s="67"/>
      <c r="AI125"/>
      <c r="AJ125" s="67"/>
      <c r="AK125"/>
      <c r="AO125" s="39">
        <f t="shared" si="10"/>
        <v>0</v>
      </c>
      <c r="AP125" s="39"/>
      <c r="AQ125" s="39" t="str">
        <f t="shared" si="11"/>
        <v>Julien Grhas</v>
      </c>
    </row>
    <row r="126" spans="1:43" ht="15" hidden="1" x14ac:dyDescent="0.25">
      <c r="A126" s="75">
        <v>125</v>
      </c>
      <c r="B126" s="64">
        <v>13</v>
      </c>
      <c r="C126" s="66" t="str">
        <f>IF(G126=1,AQ126," ")</f>
        <v xml:space="preserve"> </v>
      </c>
      <c r="D126" s="65"/>
      <c r="E126" s="55"/>
      <c r="F126" s="56"/>
      <c r="G126" s="58"/>
      <c r="H126" s="58"/>
      <c r="I126" s="58" t="str">
        <f>IF(C126=$AI$14,$AJ$14," ")</f>
        <v xml:space="preserve"> </v>
      </c>
      <c r="J126" s="55"/>
      <c r="K126" s="55" t="s">
        <v>100</v>
      </c>
      <c r="L126" s="55"/>
      <c r="M126" s="55"/>
      <c r="N126" s="56"/>
      <c r="O126" s="55"/>
      <c r="P126" s="55"/>
      <c r="Q126" s="55"/>
      <c r="R126" s="55"/>
      <c r="S126" s="55"/>
      <c r="T126" s="55"/>
      <c r="U126" s="53" t="s">
        <v>319</v>
      </c>
      <c r="V126" s="40" t="s">
        <v>99</v>
      </c>
      <c r="W126" s="15"/>
      <c r="X126" s="15" t="s">
        <v>72</v>
      </c>
      <c r="Y126" s="15"/>
      <c r="Z126" s="15"/>
      <c r="AA126" s="15"/>
      <c r="AH126" s="67"/>
      <c r="AI126"/>
      <c r="AJ126" s="67"/>
      <c r="AK126"/>
      <c r="AO126" s="39">
        <f t="shared" si="10"/>
        <v>0</v>
      </c>
      <c r="AP126" s="39"/>
      <c r="AQ126" s="39" t="str">
        <f t="shared" si="11"/>
        <v>Matthew Hardwick</v>
      </c>
    </row>
    <row r="127" spans="1:43" ht="15" hidden="1" x14ac:dyDescent="0.25">
      <c r="A127" s="75">
        <v>126</v>
      </c>
      <c r="B127" s="64">
        <v>14</v>
      </c>
      <c r="C127" s="66" t="str">
        <f>IF(G127=1,AQ127," ")</f>
        <v xml:space="preserve"> </v>
      </c>
      <c r="D127" s="65"/>
      <c r="E127" s="55"/>
      <c r="F127" s="56"/>
      <c r="G127" s="58"/>
      <c r="H127" s="58"/>
      <c r="I127" s="58" t="str">
        <f>IF(C127=$AI$15,$AJ$15," ")</f>
        <v xml:space="preserve"> </v>
      </c>
      <c r="J127" s="55"/>
      <c r="K127" s="55" t="s">
        <v>100</v>
      </c>
      <c r="L127" s="55"/>
      <c r="M127" s="55"/>
      <c r="Q127" s="55"/>
      <c r="R127" s="55"/>
      <c r="S127" s="55"/>
      <c r="T127" s="55"/>
      <c r="U127" s="53" t="s">
        <v>319</v>
      </c>
      <c r="V127" s="40" t="s">
        <v>99</v>
      </c>
      <c r="W127" s="15"/>
      <c r="X127" s="15" t="s">
        <v>72</v>
      </c>
      <c r="Y127" s="15"/>
      <c r="Z127" s="15"/>
      <c r="AA127" s="15"/>
      <c r="AH127" s="67"/>
      <c r="AI127"/>
      <c r="AJ127" s="67"/>
      <c r="AK127"/>
      <c r="AO127" s="39">
        <f t="shared" si="10"/>
        <v>0</v>
      </c>
      <c r="AP127" s="39"/>
      <c r="AQ127" s="39" t="str">
        <f t="shared" si="11"/>
        <v>Yashica Marshall</v>
      </c>
    </row>
    <row r="128" spans="1:43" ht="15" hidden="1" x14ac:dyDescent="0.25">
      <c r="A128" s="75">
        <v>127</v>
      </c>
      <c r="B128" s="64">
        <v>15</v>
      </c>
      <c r="C128" s="66" t="str">
        <f>IF(G128=1,AQ128," ")</f>
        <v xml:space="preserve"> </v>
      </c>
      <c r="D128" s="65"/>
      <c r="E128" s="55"/>
      <c r="F128" s="56"/>
      <c r="G128" s="58"/>
      <c r="H128" s="58"/>
      <c r="I128" s="58" t="str">
        <f>IF(C128=$AI$16,$AJ$16," ")</f>
        <v xml:space="preserve"> </v>
      </c>
      <c r="J128" s="55"/>
      <c r="K128" s="55" t="s">
        <v>100</v>
      </c>
      <c r="L128" s="55"/>
      <c r="M128" s="55"/>
      <c r="Q128" s="55"/>
      <c r="R128" s="55"/>
      <c r="S128" s="55"/>
      <c r="T128" s="55"/>
      <c r="U128" s="53" t="s">
        <v>319</v>
      </c>
      <c r="V128" s="40" t="s">
        <v>99</v>
      </c>
      <c r="W128" s="15"/>
      <c r="X128" s="15" t="s">
        <v>72</v>
      </c>
      <c r="Y128" s="15"/>
      <c r="Z128" s="15"/>
      <c r="AA128" s="15"/>
      <c r="AH128" s="67"/>
      <c r="AI128"/>
      <c r="AJ128" s="67"/>
      <c r="AK128"/>
      <c r="AO128" s="39">
        <f t="shared" si="10"/>
        <v>0</v>
      </c>
      <c r="AP128" s="39"/>
      <c r="AQ128" s="39" t="str">
        <f t="shared" si="11"/>
        <v>Monique Sheffield</v>
      </c>
    </row>
    <row r="129" spans="1:43" ht="15" hidden="1" x14ac:dyDescent="0.25">
      <c r="A129" s="75">
        <v>128</v>
      </c>
      <c r="B129" s="64">
        <v>16</v>
      </c>
      <c r="C129" s="74" t="str">
        <f>IF(G129=1,AQ129,IF(G129="BLK",$AI$17," "))</f>
        <v xml:space="preserve"> </v>
      </c>
      <c r="D129" s="129"/>
      <c r="E129" s="55"/>
      <c r="F129" s="56"/>
      <c r="G129" s="58"/>
      <c r="H129" s="58"/>
      <c r="I129" s="58" t="str">
        <f>IF(C129=$AI$17,$AJ$17," ")</f>
        <v xml:space="preserve"> </v>
      </c>
      <c r="J129" s="55"/>
      <c r="K129" s="55" t="s">
        <v>100</v>
      </c>
      <c r="L129" s="55"/>
      <c r="M129" s="55"/>
      <c r="Q129" s="55"/>
      <c r="R129" s="55"/>
      <c r="S129" s="55"/>
      <c r="T129" s="55"/>
      <c r="U129" s="53" t="s">
        <v>319</v>
      </c>
      <c r="V129" s="40" t="s">
        <v>99</v>
      </c>
      <c r="W129" s="15"/>
      <c r="X129" s="15" t="s">
        <v>72</v>
      </c>
      <c r="Y129" s="15"/>
      <c r="Z129" s="15"/>
      <c r="AA129" s="15"/>
      <c r="AH129" s="67"/>
      <c r="AI129"/>
      <c r="AJ129" s="67"/>
      <c r="AK129"/>
      <c r="AO129" s="39">
        <f t="shared" si="10"/>
        <v>0</v>
      </c>
      <c r="AP129" s="39"/>
      <c r="AQ129" s="39" t="str">
        <f t="shared" si="11"/>
        <v>BLANK</v>
      </c>
    </row>
    <row r="130" spans="1:43" ht="15" hidden="1" x14ac:dyDescent="0.25">
      <c r="A130" s="75">
        <v>129</v>
      </c>
      <c r="B130" s="64">
        <v>17</v>
      </c>
      <c r="C130" s="66" t="str">
        <f>IF(G130=1,AQ130," ")</f>
        <v xml:space="preserve"> </v>
      </c>
      <c r="D130" s="65"/>
      <c r="E130" s="55"/>
      <c r="F130" s="56"/>
      <c r="G130" s="58"/>
      <c r="H130" s="58"/>
      <c r="I130" s="58" t="str">
        <f>IF(C130=$AI$18,$AJ$18," ")</f>
        <v xml:space="preserve"> </v>
      </c>
      <c r="J130" s="55"/>
      <c r="K130" s="55" t="s">
        <v>100</v>
      </c>
      <c r="L130" s="55"/>
      <c r="M130" s="55"/>
      <c r="Q130" s="55"/>
      <c r="R130" s="55"/>
      <c r="S130" s="55"/>
      <c r="T130" s="55"/>
      <c r="U130" s="53" t="s">
        <v>319</v>
      </c>
      <c r="V130" s="40" t="s">
        <v>99</v>
      </c>
      <c r="W130" s="15"/>
      <c r="X130" s="15" t="s">
        <v>72</v>
      </c>
      <c r="Y130" s="15"/>
      <c r="Z130" s="15"/>
      <c r="AA130" s="15"/>
      <c r="AH130" s="67"/>
      <c r="AI130"/>
      <c r="AJ130" s="67"/>
      <c r="AK130"/>
      <c r="AO130" s="39">
        <f t="shared" ref="AO130:AO193" si="12">_xlfn.XLOOKUP(B130,$AH$4:$AH$11,$AI$4:$AI$11,0)</f>
        <v>0</v>
      </c>
      <c r="AP130" s="39"/>
      <c r="AQ130" s="39" t="str">
        <f t="shared" si="11"/>
        <v>BLANK</v>
      </c>
    </row>
    <row r="131" spans="1:43" ht="15" hidden="1" x14ac:dyDescent="0.25">
      <c r="A131" s="75">
        <v>130</v>
      </c>
      <c r="B131" s="64">
        <v>18</v>
      </c>
      <c r="C131" s="66" t="str">
        <f>IF(G131=1,AQ131," ")</f>
        <v xml:space="preserve"> </v>
      </c>
      <c r="D131" s="65"/>
      <c r="E131" s="55"/>
      <c r="F131" s="56"/>
      <c r="G131" s="58"/>
      <c r="H131" s="58"/>
      <c r="I131" s="58" t="str">
        <f>IF(C131=$AI$19,$AJ$19," ")</f>
        <v xml:space="preserve"> </v>
      </c>
      <c r="J131" s="55"/>
      <c r="K131" s="55" t="s">
        <v>100</v>
      </c>
      <c r="L131" s="55"/>
      <c r="M131" s="55"/>
      <c r="Q131" s="55"/>
      <c r="R131" s="55"/>
      <c r="S131" s="55"/>
      <c r="T131" s="55"/>
      <c r="U131" s="53" t="s">
        <v>319</v>
      </c>
      <c r="V131" s="40" t="s">
        <v>99</v>
      </c>
      <c r="W131" s="15"/>
      <c r="X131" s="15" t="s">
        <v>72</v>
      </c>
      <c r="Y131" s="15"/>
      <c r="Z131" s="15"/>
      <c r="AA131" s="15"/>
      <c r="AH131" s="67"/>
      <c r="AI131"/>
      <c r="AJ131" s="67"/>
      <c r="AK131"/>
      <c r="AO131" s="39">
        <f t="shared" si="12"/>
        <v>0</v>
      </c>
      <c r="AP131" s="39"/>
      <c r="AQ131" s="39" t="str">
        <f t="shared" si="11"/>
        <v>Write In</v>
      </c>
    </row>
    <row r="132" spans="1:43" thickBot="1" x14ac:dyDescent="0.3">
      <c r="A132" s="38">
        <v>131</v>
      </c>
      <c r="B132" s="64">
        <v>19</v>
      </c>
      <c r="C132" s="66"/>
      <c r="D132" s="65"/>
      <c r="E132" s="55"/>
      <c r="F132" s="56"/>
      <c r="G132" s="58"/>
      <c r="H132" s="58"/>
      <c r="I132" s="58"/>
      <c r="J132" s="55"/>
      <c r="K132" s="55"/>
      <c r="L132" s="55"/>
      <c r="M132" s="55"/>
      <c r="N132" s="56"/>
      <c r="O132" s="55"/>
      <c r="P132" s="55"/>
      <c r="Q132" s="55"/>
      <c r="R132" s="55"/>
      <c r="S132" s="55"/>
      <c r="T132" s="54">
        <v>1</v>
      </c>
      <c r="U132" s="53" t="s">
        <v>319</v>
      </c>
      <c r="V132" s="40" t="s">
        <v>85</v>
      </c>
      <c r="W132" s="15">
        <v>2</v>
      </c>
      <c r="X132" s="15" t="s">
        <v>72</v>
      </c>
      <c r="Y132" s="15"/>
      <c r="Z132" s="15"/>
      <c r="AA132" s="15"/>
      <c r="AH132" s="67"/>
      <c r="AI132"/>
      <c r="AJ132" s="67"/>
      <c r="AK132"/>
      <c r="AO132" s="39">
        <f t="shared" si="12"/>
        <v>0</v>
      </c>
      <c r="AP132" s="39"/>
      <c r="AQ132" s="39">
        <f t="shared" si="11"/>
        <v>0</v>
      </c>
    </row>
    <row r="133" spans="1:43" ht="16.5" thickBot="1" x14ac:dyDescent="0.3">
      <c r="A133" s="38">
        <v>132</v>
      </c>
      <c r="B133" s="64">
        <v>20</v>
      </c>
      <c r="C133" s="74" t="s">
        <v>98</v>
      </c>
      <c r="D133" s="71"/>
      <c r="E133" s="58"/>
      <c r="F133" s="73"/>
      <c r="G133" s="59">
        <v>0</v>
      </c>
      <c r="H133" s="58">
        <v>0</v>
      </c>
      <c r="I133" s="58"/>
      <c r="J133" s="55"/>
      <c r="K133" s="55" t="s">
        <v>97</v>
      </c>
      <c r="L133" s="55"/>
      <c r="M133" s="55"/>
      <c r="N133" s="56"/>
      <c r="O133" s="55"/>
      <c r="P133" s="55"/>
      <c r="Q133" s="55"/>
      <c r="R133" s="55"/>
      <c r="S133" s="55"/>
      <c r="T133" s="54">
        <v>1</v>
      </c>
      <c r="U133" s="53" t="s">
        <v>319</v>
      </c>
      <c r="V133" s="40" t="s">
        <v>85</v>
      </c>
      <c r="W133" s="15">
        <v>2</v>
      </c>
      <c r="X133" s="15" t="s">
        <v>72</v>
      </c>
      <c r="Y133" s="15"/>
      <c r="Z133" s="15"/>
      <c r="AA133" s="15"/>
      <c r="AH133" s="67"/>
      <c r="AI133"/>
      <c r="AJ133" s="67"/>
      <c r="AK133"/>
      <c r="AO133" s="39">
        <f t="shared" si="12"/>
        <v>0</v>
      </c>
      <c r="AP133" s="39"/>
      <c r="AQ133" s="39">
        <f t="shared" ref="AQ133:AQ196" si="13">_xlfn.XLOOKUP(B133,$AH$12:$AH$19,$AI$12:$AI$19,0)</f>
        <v>0</v>
      </c>
    </row>
    <row r="134" spans="1:43" ht="16.5" thickBot="1" x14ac:dyDescent="0.3">
      <c r="A134" s="38">
        <v>133</v>
      </c>
      <c r="B134" s="64">
        <v>21</v>
      </c>
      <c r="C134" s="74" t="s">
        <v>96</v>
      </c>
      <c r="D134" s="71"/>
      <c r="E134" s="58"/>
      <c r="F134" s="73"/>
      <c r="G134" s="59">
        <v>0</v>
      </c>
      <c r="H134" s="58">
        <v>0</v>
      </c>
      <c r="I134" s="58"/>
      <c r="J134" s="55"/>
      <c r="K134" s="55" t="s">
        <v>95</v>
      </c>
      <c r="L134" s="55"/>
      <c r="M134" s="55"/>
      <c r="N134" s="56"/>
      <c r="O134" s="55"/>
      <c r="P134" s="55"/>
      <c r="Q134" s="55"/>
      <c r="R134" s="55"/>
      <c r="S134" s="55"/>
      <c r="T134" s="54">
        <v>1</v>
      </c>
      <c r="U134" s="53" t="s">
        <v>319</v>
      </c>
      <c r="V134" s="40" t="s">
        <v>85</v>
      </c>
      <c r="W134" s="15">
        <v>2</v>
      </c>
      <c r="X134" s="15" t="s">
        <v>72</v>
      </c>
      <c r="Y134" s="15"/>
      <c r="Z134" s="15"/>
      <c r="AA134" s="15"/>
      <c r="AH134" s="67"/>
      <c r="AI134"/>
      <c r="AJ134" s="67"/>
      <c r="AK134"/>
      <c r="AO134" s="39">
        <f t="shared" si="12"/>
        <v>0</v>
      </c>
      <c r="AP134" s="39"/>
      <c r="AQ134" s="39">
        <f t="shared" si="13"/>
        <v>0</v>
      </c>
    </row>
    <row r="135" spans="1:43" ht="16.5" thickBot="1" x14ac:dyDescent="0.3">
      <c r="A135" s="38">
        <v>134</v>
      </c>
      <c r="B135" s="64">
        <v>22</v>
      </c>
      <c r="C135" s="74" t="s">
        <v>94</v>
      </c>
      <c r="D135" s="71"/>
      <c r="E135" s="58"/>
      <c r="F135" s="73"/>
      <c r="G135" s="59">
        <v>0</v>
      </c>
      <c r="H135" s="58">
        <v>0</v>
      </c>
      <c r="I135" s="58"/>
      <c r="J135" s="55"/>
      <c r="K135" s="55" t="s">
        <v>93</v>
      </c>
      <c r="L135" s="55"/>
      <c r="M135" s="55"/>
      <c r="N135" s="56"/>
      <c r="O135" s="55"/>
      <c r="P135" s="55"/>
      <c r="Q135" s="55"/>
      <c r="R135" s="55"/>
      <c r="S135" s="55"/>
      <c r="T135" s="54">
        <v>1</v>
      </c>
      <c r="U135" s="53" t="s">
        <v>319</v>
      </c>
      <c r="V135" s="40" t="s">
        <v>85</v>
      </c>
      <c r="W135" s="15">
        <v>2</v>
      </c>
      <c r="X135" s="15" t="s">
        <v>72</v>
      </c>
      <c r="Y135" s="15"/>
      <c r="Z135" s="15"/>
      <c r="AA135" s="15"/>
      <c r="AH135" s="67"/>
      <c r="AI135"/>
      <c r="AJ135" s="67"/>
      <c r="AK135"/>
      <c r="AO135" s="39">
        <f t="shared" si="12"/>
        <v>0</v>
      </c>
      <c r="AP135" s="39"/>
      <c r="AQ135" s="39">
        <f t="shared" si="13"/>
        <v>0</v>
      </c>
    </row>
    <row r="136" spans="1:43" ht="16.5" thickBot="1" x14ac:dyDescent="0.3">
      <c r="A136" s="38">
        <v>135</v>
      </c>
      <c r="B136" s="64">
        <v>23</v>
      </c>
      <c r="C136" s="74" t="s">
        <v>77</v>
      </c>
      <c r="D136" s="71"/>
      <c r="E136" s="58"/>
      <c r="F136" s="73"/>
      <c r="G136" s="59">
        <v>0</v>
      </c>
      <c r="H136" s="58">
        <v>0</v>
      </c>
      <c r="I136" s="69"/>
      <c r="J136" s="55"/>
      <c r="K136" s="55" t="s">
        <v>77</v>
      </c>
      <c r="L136" s="55"/>
      <c r="M136" s="55"/>
      <c r="N136" s="56"/>
      <c r="O136" s="55"/>
      <c r="P136" s="55"/>
      <c r="Q136" s="55"/>
      <c r="R136" s="55"/>
      <c r="S136" s="55"/>
      <c r="T136" s="54">
        <v>1</v>
      </c>
      <c r="U136" s="53" t="s">
        <v>319</v>
      </c>
      <c r="V136" s="40" t="s">
        <v>85</v>
      </c>
      <c r="W136" s="15">
        <v>2</v>
      </c>
      <c r="X136" s="15" t="s">
        <v>72</v>
      </c>
      <c r="Y136" s="15"/>
      <c r="Z136" s="15"/>
      <c r="AA136" s="15"/>
      <c r="AH136" s="67"/>
      <c r="AI136"/>
      <c r="AJ136" s="67"/>
      <c r="AK136"/>
      <c r="AO136" s="39">
        <f t="shared" si="12"/>
        <v>0</v>
      </c>
      <c r="AP136" s="39"/>
      <c r="AQ136" s="39">
        <f t="shared" si="13"/>
        <v>0</v>
      </c>
    </row>
    <row r="137" spans="1:43" ht="16.5" thickBot="1" x14ac:dyDescent="0.3">
      <c r="A137" s="38">
        <v>136</v>
      </c>
      <c r="B137" s="64">
        <v>24</v>
      </c>
      <c r="C137" s="72" t="s">
        <v>92</v>
      </c>
      <c r="D137" s="71"/>
      <c r="E137" s="58"/>
      <c r="F137" s="70"/>
      <c r="G137" s="59">
        <v>0</v>
      </c>
      <c r="H137" s="58">
        <v>0</v>
      </c>
      <c r="I137" s="69"/>
      <c r="J137" s="68"/>
      <c r="K137" s="68" t="s">
        <v>91</v>
      </c>
      <c r="L137" s="55"/>
      <c r="M137" s="55"/>
      <c r="N137" s="56"/>
      <c r="O137" s="55"/>
      <c r="P137" s="55"/>
      <c r="Q137" s="55"/>
      <c r="R137" s="55"/>
      <c r="S137" s="55"/>
      <c r="T137" s="54">
        <v>1</v>
      </c>
      <c r="U137" s="53" t="s">
        <v>319</v>
      </c>
      <c r="V137" s="40" t="s">
        <v>85</v>
      </c>
      <c r="W137" s="15">
        <v>2</v>
      </c>
      <c r="X137" s="15" t="s">
        <v>72</v>
      </c>
      <c r="Y137" s="15"/>
      <c r="Z137" s="15"/>
      <c r="AA137" s="15"/>
      <c r="AH137" s="67"/>
      <c r="AI137"/>
      <c r="AJ137" s="67"/>
      <c r="AK137"/>
      <c r="AO137" s="39">
        <f t="shared" si="12"/>
        <v>0</v>
      </c>
      <c r="AP137" s="39"/>
      <c r="AQ137" s="39">
        <f t="shared" si="13"/>
        <v>0</v>
      </c>
    </row>
    <row r="138" spans="1:43" x14ac:dyDescent="0.25">
      <c r="A138" s="38">
        <v>137</v>
      </c>
      <c r="B138" s="64">
        <v>25</v>
      </c>
      <c r="C138" s="66"/>
      <c r="D138" s="65"/>
      <c r="E138" s="55"/>
      <c r="F138" s="56"/>
      <c r="G138" s="59"/>
      <c r="H138" s="58"/>
      <c r="I138" s="58"/>
      <c r="J138" s="55"/>
      <c r="K138" s="55"/>
      <c r="L138" s="55"/>
      <c r="M138" s="55"/>
      <c r="N138" s="56"/>
      <c r="O138" s="55"/>
      <c r="P138" s="55"/>
      <c r="Q138" s="55"/>
      <c r="R138" s="55"/>
      <c r="S138" s="55"/>
      <c r="T138" s="54">
        <v>1</v>
      </c>
      <c r="U138" s="53" t="s">
        <v>319</v>
      </c>
      <c r="V138" s="40" t="s">
        <v>85</v>
      </c>
      <c r="W138" s="15">
        <v>2</v>
      </c>
      <c r="X138" s="15" t="s">
        <v>72</v>
      </c>
      <c r="Y138" s="15"/>
      <c r="Z138" s="15"/>
      <c r="AA138" s="15"/>
      <c r="AH138" s="67"/>
      <c r="AI138"/>
      <c r="AJ138" s="67"/>
      <c r="AK138"/>
      <c r="AM138"/>
      <c r="AN138"/>
      <c r="AO138" s="39">
        <f t="shared" si="12"/>
        <v>0</v>
      </c>
      <c r="AP138" s="39"/>
      <c r="AQ138" s="39">
        <f t="shared" si="13"/>
        <v>0</v>
      </c>
    </row>
    <row r="139" spans="1:43" x14ac:dyDescent="0.25">
      <c r="A139" s="38">
        <v>138</v>
      </c>
      <c r="B139" s="64">
        <v>26</v>
      </c>
      <c r="C139" s="63" t="s">
        <v>90</v>
      </c>
      <c r="D139" s="62"/>
      <c r="E139" s="61">
        <f>SUBTOTAL(9,G117:G137)</f>
        <v>5</v>
      </c>
      <c r="F139" s="60"/>
      <c r="G139" s="59"/>
      <c r="H139" s="58"/>
      <c r="I139" s="57"/>
      <c r="J139" s="55"/>
      <c r="K139" s="55" t="s">
        <v>89</v>
      </c>
      <c r="L139" s="55"/>
      <c r="M139" s="55"/>
      <c r="N139" s="56"/>
      <c r="O139" s="55"/>
      <c r="P139" s="55"/>
      <c r="Q139" s="55"/>
      <c r="R139" s="55"/>
      <c r="S139" s="55"/>
      <c r="T139" s="54">
        <v>1</v>
      </c>
      <c r="U139" s="53" t="s">
        <v>319</v>
      </c>
      <c r="V139" s="40" t="s">
        <v>85</v>
      </c>
      <c r="W139" s="15">
        <v>2</v>
      </c>
      <c r="X139" s="15" t="s">
        <v>72</v>
      </c>
      <c r="Y139" s="15"/>
      <c r="Z139" s="15"/>
      <c r="AA139" s="15"/>
      <c r="AH139" s="67"/>
      <c r="AI139"/>
      <c r="AJ139" s="67"/>
      <c r="AK139"/>
      <c r="AM139"/>
      <c r="AN139"/>
      <c r="AO139" s="39">
        <f t="shared" si="12"/>
        <v>0</v>
      </c>
      <c r="AP139" s="39"/>
      <c r="AQ139" s="39">
        <f t="shared" si="13"/>
        <v>0</v>
      </c>
    </row>
    <row r="140" spans="1:43" ht="16.5" thickBot="1" x14ac:dyDescent="0.3">
      <c r="A140" s="38">
        <v>139</v>
      </c>
      <c r="B140" s="52">
        <v>27</v>
      </c>
      <c r="C140" s="51" t="s">
        <v>88</v>
      </c>
      <c r="D140" s="50"/>
      <c r="E140" s="49">
        <f>SUBTOTAL(9,H117:H137)</f>
        <v>5</v>
      </c>
      <c r="F140" s="48">
        <f>SUBTOTAL(9,H117:H133)</f>
        <v>5</v>
      </c>
      <c r="G140" s="47"/>
      <c r="H140" s="46"/>
      <c r="I140" s="46"/>
      <c r="J140" s="45"/>
      <c r="K140" s="43" t="s">
        <v>87</v>
      </c>
      <c r="L140" s="43"/>
      <c r="M140" s="43"/>
      <c r="N140" s="44"/>
      <c r="O140" s="43"/>
      <c r="P140" s="43"/>
      <c r="Q140" s="43"/>
      <c r="R140" s="43"/>
      <c r="S140" s="43"/>
      <c r="T140" s="42">
        <v>1</v>
      </c>
      <c r="U140" s="41" t="s">
        <v>319</v>
      </c>
      <c r="V140" s="40" t="s">
        <v>85</v>
      </c>
      <c r="W140" s="15">
        <v>2</v>
      </c>
      <c r="X140" s="15" t="s">
        <v>72</v>
      </c>
      <c r="Y140" s="15"/>
      <c r="Z140" s="15"/>
      <c r="AA140" s="15"/>
      <c r="AH140" s="67"/>
      <c r="AI140"/>
      <c r="AJ140" s="67"/>
      <c r="AK140"/>
      <c r="AM140"/>
      <c r="AN140"/>
      <c r="AO140" s="39">
        <f t="shared" si="12"/>
        <v>0</v>
      </c>
      <c r="AP140" s="39"/>
      <c r="AQ140" s="39">
        <f t="shared" si="13"/>
        <v>0</v>
      </c>
    </row>
    <row r="141" spans="1:43" ht="16.5" thickBot="1" x14ac:dyDescent="0.3">
      <c r="A141" s="38">
        <v>140</v>
      </c>
      <c r="G141" s="13"/>
      <c r="U141" s="2" t="s">
        <v>268</v>
      </c>
      <c r="V141" s="40"/>
      <c r="W141" s="15"/>
      <c r="X141" s="15" t="s">
        <v>72</v>
      </c>
      <c r="Y141" s="15"/>
      <c r="Z141" s="15"/>
      <c r="AA141" s="15"/>
      <c r="AH141" s="67"/>
      <c r="AI141"/>
      <c r="AJ141" s="67"/>
      <c r="AK141"/>
      <c r="AM141"/>
      <c r="AN141"/>
      <c r="AO141" s="39">
        <f t="shared" si="12"/>
        <v>0</v>
      </c>
      <c r="AP141" s="39"/>
      <c r="AQ141" s="39">
        <f t="shared" si="13"/>
        <v>0</v>
      </c>
    </row>
    <row r="142" spans="1:43" x14ac:dyDescent="0.25">
      <c r="A142" s="75">
        <v>141</v>
      </c>
      <c r="B142" s="105">
        <v>1</v>
      </c>
      <c r="C142" s="104" t="s">
        <v>61</v>
      </c>
      <c r="D142" s="103"/>
      <c r="E142" s="101"/>
      <c r="F142" s="102"/>
      <c r="G142" s="101" t="s">
        <v>315</v>
      </c>
      <c r="H142" s="98"/>
      <c r="I142" s="98"/>
      <c r="J142" s="98"/>
      <c r="K142" s="100" t="s">
        <v>118</v>
      </c>
      <c r="L142" s="98"/>
      <c r="M142" s="98"/>
      <c r="N142" s="99"/>
      <c r="O142" s="98"/>
      <c r="P142" s="98"/>
      <c r="Q142" s="98"/>
      <c r="R142" s="98"/>
      <c r="S142" s="98"/>
      <c r="T142" s="97">
        <v>1</v>
      </c>
      <c r="U142" s="96" t="s">
        <v>315</v>
      </c>
      <c r="V142" s="40" t="s">
        <v>135</v>
      </c>
      <c r="W142" s="15"/>
      <c r="X142" s="15" t="s">
        <v>72</v>
      </c>
      <c r="Y142" s="15"/>
      <c r="Z142" s="15"/>
      <c r="AA142" s="15"/>
      <c r="AI142"/>
      <c r="AJ142" s="67"/>
      <c r="AK142"/>
      <c r="AL142"/>
      <c r="AM142"/>
      <c r="AN142"/>
      <c r="AO142" s="39">
        <f t="shared" si="12"/>
        <v>0</v>
      </c>
      <c r="AP142" s="39"/>
      <c r="AQ142" s="39">
        <f t="shared" si="13"/>
        <v>0</v>
      </c>
    </row>
    <row r="143" spans="1:43" ht="16.5" thickBot="1" x14ac:dyDescent="0.3">
      <c r="A143" s="75">
        <v>142</v>
      </c>
      <c r="B143" s="64">
        <v>2</v>
      </c>
      <c r="C143" s="66" t="s">
        <v>116</v>
      </c>
      <c r="D143" s="65"/>
      <c r="E143" s="55"/>
      <c r="F143" s="56"/>
      <c r="H143" s="55"/>
      <c r="I143" s="58"/>
      <c r="J143" s="55"/>
      <c r="K143" s="55" t="s">
        <v>115</v>
      </c>
      <c r="L143" s="55"/>
      <c r="M143" s="55"/>
      <c r="N143" s="56"/>
      <c r="O143" s="55"/>
      <c r="P143" s="55"/>
      <c r="Q143" s="55"/>
      <c r="R143" s="55"/>
      <c r="S143" s="55"/>
      <c r="T143" s="54">
        <v>1</v>
      </c>
      <c r="U143" s="53" t="s">
        <v>315</v>
      </c>
      <c r="V143" s="40" t="s">
        <v>134</v>
      </c>
      <c r="W143" s="15"/>
      <c r="X143" s="15" t="s">
        <v>72</v>
      </c>
      <c r="Y143" s="15"/>
      <c r="Z143" s="15"/>
      <c r="AA143" s="15"/>
      <c r="AI143"/>
      <c r="AJ143" s="67"/>
      <c r="AK143"/>
      <c r="AL143"/>
      <c r="AM143"/>
      <c r="AN143"/>
      <c r="AO143" s="39">
        <f t="shared" si="12"/>
        <v>0</v>
      </c>
      <c r="AP143" s="39"/>
      <c r="AQ143" s="39">
        <f t="shared" si="13"/>
        <v>0</v>
      </c>
    </row>
    <row r="144" spans="1:43" ht="16.5" hidden="1" thickBot="1" x14ac:dyDescent="0.3">
      <c r="A144" s="75">
        <v>143</v>
      </c>
      <c r="B144" s="64">
        <v>3</v>
      </c>
      <c r="C144" s="79" t="s">
        <v>113</v>
      </c>
      <c r="D144" s="78"/>
      <c r="E144" s="55"/>
      <c r="F144" s="56"/>
      <c r="H144" s="55"/>
      <c r="I144" s="58"/>
      <c r="J144" s="55"/>
      <c r="K144" s="55" t="s">
        <v>103</v>
      </c>
      <c r="L144" s="55"/>
      <c r="M144" s="55"/>
      <c r="N144" s="56"/>
      <c r="O144" s="55"/>
      <c r="P144" s="55"/>
      <c r="Q144" s="55"/>
      <c r="R144" s="55"/>
      <c r="S144" s="55"/>
      <c r="T144" s="55"/>
      <c r="U144" s="53" t="s">
        <v>315</v>
      </c>
      <c r="V144" s="40" t="s">
        <v>133</v>
      </c>
      <c r="W144" s="15"/>
      <c r="X144" s="15" t="s">
        <v>72</v>
      </c>
      <c r="Y144" s="15"/>
      <c r="Z144" s="15"/>
      <c r="AA144" s="15"/>
      <c r="AI144"/>
      <c r="AJ144" s="67"/>
      <c r="AK144"/>
      <c r="AL144"/>
      <c r="AM144"/>
      <c r="AN144"/>
      <c r="AO144" s="39" t="str">
        <f t="shared" si="12"/>
        <v>BOC District 2</v>
      </c>
      <c r="AP144" s="39"/>
      <c r="AQ144" s="39">
        <f t="shared" si="13"/>
        <v>0</v>
      </c>
    </row>
    <row r="145" spans="1:43" hidden="1" thickBot="1" x14ac:dyDescent="0.3">
      <c r="A145" s="75">
        <v>144</v>
      </c>
      <c r="B145" s="64">
        <v>4</v>
      </c>
      <c r="C145" s="66" t="str">
        <f>IF(G145=1,AO145," ")</f>
        <v xml:space="preserve"> </v>
      </c>
      <c r="D145" s="65"/>
      <c r="E145" s="55"/>
      <c r="F145" s="56"/>
      <c r="G145" s="58"/>
      <c r="H145" s="58"/>
      <c r="I145" s="58" t="str">
        <f>IF(C145=$AI$5,$AJ$5," ")</f>
        <v xml:space="preserve"> </v>
      </c>
      <c r="J145" s="55"/>
      <c r="K145" s="55" t="s">
        <v>103</v>
      </c>
      <c r="L145" s="55"/>
      <c r="M145" s="55"/>
      <c r="N145" s="56"/>
      <c r="O145" s="55"/>
      <c r="P145" s="55"/>
      <c r="Q145" s="55"/>
      <c r="R145" s="55"/>
      <c r="S145" s="55"/>
      <c r="T145" s="55"/>
      <c r="U145" s="53" t="s">
        <v>315</v>
      </c>
      <c r="V145" s="40" t="s">
        <v>133</v>
      </c>
      <c r="W145" s="15"/>
      <c r="X145" s="15" t="s">
        <v>72</v>
      </c>
      <c r="Y145" s="15"/>
      <c r="Z145" s="15"/>
      <c r="AA145" s="15"/>
      <c r="AI145"/>
      <c r="AJ145" s="67"/>
      <c r="AK145"/>
      <c r="AL145"/>
      <c r="AM145"/>
      <c r="AN145"/>
      <c r="AO145" s="39" t="str">
        <f t="shared" si="12"/>
        <v xml:space="preserve">Alicia Adams </v>
      </c>
      <c r="AP145" s="39"/>
      <c r="AQ145" s="39">
        <f t="shared" si="13"/>
        <v>0</v>
      </c>
    </row>
    <row r="146" spans="1:43" hidden="1" thickBot="1" x14ac:dyDescent="0.3">
      <c r="A146" s="75">
        <v>145</v>
      </c>
      <c r="B146" s="64">
        <v>5</v>
      </c>
      <c r="C146" s="66" t="str">
        <f>IF(G146=1,AO146," ")</f>
        <v xml:space="preserve"> </v>
      </c>
      <c r="D146" s="65"/>
      <c r="E146" s="55"/>
      <c r="F146" s="56"/>
      <c r="G146" s="58"/>
      <c r="H146" s="58"/>
      <c r="I146" s="58" t="str">
        <f>IF(C146=$AI$6,$AJ$6," ")</f>
        <v xml:space="preserve"> </v>
      </c>
      <c r="J146" s="55"/>
      <c r="K146" s="55" t="s">
        <v>103</v>
      </c>
      <c r="L146" s="55"/>
      <c r="M146" s="55"/>
      <c r="N146" s="56"/>
      <c r="O146" s="55"/>
      <c r="P146" s="55"/>
      <c r="Q146" s="55"/>
      <c r="R146" s="55"/>
      <c r="S146" s="55"/>
      <c r="T146" s="55"/>
      <c r="U146" s="53" t="s">
        <v>315</v>
      </c>
      <c r="V146" s="40" t="s">
        <v>133</v>
      </c>
      <c r="W146" s="15"/>
      <c r="X146" s="15" t="s">
        <v>72</v>
      </c>
      <c r="Y146" s="15"/>
      <c r="Z146" s="15"/>
      <c r="AA146" s="15"/>
      <c r="AI146"/>
      <c r="AJ146" s="67"/>
      <c r="AK146"/>
      <c r="AO146" s="39" t="str">
        <f t="shared" si="12"/>
        <v>Erick Allen</v>
      </c>
      <c r="AP146" s="39"/>
      <c r="AQ146" s="39">
        <f t="shared" si="13"/>
        <v>0</v>
      </c>
    </row>
    <row r="147" spans="1:43" hidden="1" thickBot="1" x14ac:dyDescent="0.3">
      <c r="A147" s="75">
        <v>146</v>
      </c>
      <c r="B147" s="64">
        <v>6</v>
      </c>
      <c r="C147" s="66" t="str">
        <f>IF(G147=1,AO147," ")</f>
        <v xml:space="preserve"> </v>
      </c>
      <c r="D147" s="65"/>
      <c r="E147" s="55"/>
      <c r="F147" s="56"/>
      <c r="G147" s="58"/>
      <c r="H147" s="58"/>
      <c r="I147" s="58" t="str">
        <f>IF(C147=$AI$7,$AJ$7," ")</f>
        <v xml:space="preserve"> </v>
      </c>
      <c r="J147" s="55"/>
      <c r="K147" s="55" t="s">
        <v>103</v>
      </c>
      <c r="L147" s="55"/>
      <c r="M147" s="55"/>
      <c r="N147" s="56"/>
      <c r="O147" s="55"/>
      <c r="P147" s="55"/>
      <c r="Q147" s="55"/>
      <c r="R147" s="55"/>
      <c r="S147" s="55"/>
      <c r="T147" s="55"/>
      <c r="U147" s="53" t="s">
        <v>315</v>
      </c>
      <c r="V147" s="40" t="s">
        <v>133</v>
      </c>
      <c r="W147" s="15"/>
      <c r="X147" s="15" t="s">
        <v>72</v>
      </c>
      <c r="Y147" s="15"/>
      <c r="Z147" s="15"/>
      <c r="AA147" s="15"/>
      <c r="AI147"/>
      <c r="AJ147" s="67"/>
      <c r="AK147"/>
      <c r="AO147" s="39" t="str">
        <f t="shared" si="12"/>
        <v>Jaha V. Howard</v>
      </c>
      <c r="AP147" s="39"/>
      <c r="AQ147" s="39">
        <f t="shared" si="13"/>
        <v>0</v>
      </c>
    </row>
    <row r="148" spans="1:43" hidden="1" thickBot="1" x14ac:dyDescent="0.3">
      <c r="A148" s="75">
        <v>147</v>
      </c>
      <c r="B148" s="64">
        <v>7</v>
      </c>
      <c r="C148" s="66" t="str">
        <f>IF(G148=1,AO148," ")</f>
        <v xml:space="preserve"> </v>
      </c>
      <c r="D148" s="65"/>
      <c r="E148" s="55"/>
      <c r="F148" s="56"/>
      <c r="G148" s="58"/>
      <c r="H148" s="58"/>
      <c r="I148" s="58" t="str">
        <f>IF(C148=$AI$8,$AJ$8," ")</f>
        <v xml:space="preserve"> </v>
      </c>
      <c r="J148" s="55"/>
      <c r="K148" s="55" t="s">
        <v>103</v>
      </c>
      <c r="L148" s="55"/>
      <c r="M148" s="55"/>
      <c r="N148" s="56"/>
      <c r="O148" s="55"/>
      <c r="P148" s="55"/>
      <c r="Q148" s="55"/>
      <c r="R148" s="55"/>
      <c r="S148" s="55"/>
      <c r="T148" s="55"/>
      <c r="U148" s="53" t="s">
        <v>315</v>
      </c>
      <c r="V148" s="40" t="s">
        <v>133</v>
      </c>
      <c r="W148" s="15"/>
      <c r="X148" s="15" t="s">
        <v>72</v>
      </c>
      <c r="Y148" s="15"/>
      <c r="Z148" s="15"/>
      <c r="AA148" s="15"/>
      <c r="AI148"/>
      <c r="AJ148" s="67"/>
      <c r="AK148"/>
      <c r="AO148" s="39" t="str">
        <f t="shared" si="12"/>
        <v>Tanisha Whorton</v>
      </c>
      <c r="AP148" s="39"/>
      <c r="AQ148" s="39">
        <f t="shared" si="13"/>
        <v>0</v>
      </c>
    </row>
    <row r="149" spans="1:43" hidden="1" thickBot="1" x14ac:dyDescent="0.3">
      <c r="A149" s="75">
        <v>148</v>
      </c>
      <c r="B149" s="64">
        <v>8</v>
      </c>
      <c r="C149" s="74" t="str">
        <f>IF(G149=1,AQ149,IF(G149="BLK",$AI$17," "))</f>
        <v xml:space="preserve"> </v>
      </c>
      <c r="D149" s="129"/>
      <c r="E149" s="55"/>
      <c r="F149" s="56"/>
      <c r="G149" s="58"/>
      <c r="H149" s="58"/>
      <c r="I149" s="58" t="str">
        <f>IF(C149=$AI$9,$AJ$9," ")</f>
        <v xml:space="preserve"> </v>
      </c>
      <c r="J149" s="55"/>
      <c r="K149" s="55" t="s">
        <v>103</v>
      </c>
      <c r="L149" s="55"/>
      <c r="M149" s="55"/>
      <c r="N149" s="56"/>
      <c r="O149" s="55"/>
      <c r="P149" s="55"/>
      <c r="Q149" s="55"/>
      <c r="R149" s="55"/>
      <c r="S149" s="55"/>
      <c r="T149" s="55"/>
      <c r="U149" s="53" t="s">
        <v>315</v>
      </c>
      <c r="V149" s="40" t="s">
        <v>133</v>
      </c>
      <c r="W149" s="15"/>
      <c r="X149" s="15" t="s">
        <v>72</v>
      </c>
      <c r="Y149" s="15"/>
      <c r="Z149" s="15"/>
      <c r="AA149" s="15"/>
      <c r="AI149"/>
      <c r="AJ149" s="67"/>
      <c r="AK149"/>
      <c r="AO149" s="39" t="str">
        <f t="shared" si="12"/>
        <v>Tracy Stevenson</v>
      </c>
      <c r="AP149" s="39"/>
      <c r="AQ149" s="39">
        <f t="shared" si="13"/>
        <v>0</v>
      </c>
    </row>
    <row r="150" spans="1:43" hidden="1" thickBot="1" x14ac:dyDescent="0.3">
      <c r="A150" s="75">
        <v>149</v>
      </c>
      <c r="B150" s="64">
        <v>9</v>
      </c>
      <c r="C150" s="74" t="str">
        <f>IF(G150=1,AQ150,IF(G150="BLK",$AI$17," "))</f>
        <v xml:space="preserve"> </v>
      </c>
      <c r="D150" s="129"/>
      <c r="E150" s="55"/>
      <c r="F150" s="56"/>
      <c r="G150" s="58"/>
      <c r="H150" s="58"/>
      <c r="I150" s="58" t="str">
        <f>IF(C150=$AI$10,$AJ$10," ")</f>
        <v xml:space="preserve"> </v>
      </c>
      <c r="J150" s="55"/>
      <c r="K150" s="55" t="s">
        <v>103</v>
      </c>
      <c r="L150" s="55"/>
      <c r="M150" s="55"/>
      <c r="N150" s="56"/>
      <c r="O150" s="55"/>
      <c r="P150" s="55"/>
      <c r="Q150" s="55"/>
      <c r="R150" s="55"/>
      <c r="S150" s="55"/>
      <c r="T150" s="55"/>
      <c r="U150" s="53" t="s">
        <v>315</v>
      </c>
      <c r="V150" s="40" t="s">
        <v>133</v>
      </c>
      <c r="W150" s="15"/>
      <c r="X150" s="15" t="s">
        <v>72</v>
      </c>
      <c r="Y150" s="15"/>
      <c r="Z150" s="15"/>
      <c r="AA150" s="15"/>
      <c r="AI150"/>
      <c r="AJ150" s="67"/>
      <c r="AK150"/>
      <c r="AO150" s="39" t="str">
        <f t="shared" si="12"/>
        <v>BLANK</v>
      </c>
      <c r="AP150" s="39"/>
      <c r="AQ150" s="39">
        <f t="shared" si="13"/>
        <v>0</v>
      </c>
    </row>
    <row r="151" spans="1:43" hidden="1" thickBot="1" x14ac:dyDescent="0.3">
      <c r="A151" s="75">
        <v>150</v>
      </c>
      <c r="B151" s="64">
        <v>10</v>
      </c>
      <c r="C151" s="66" t="str">
        <f>IF(G151=1,AO151," ")</f>
        <v xml:space="preserve"> </v>
      </c>
      <c r="D151" s="65"/>
      <c r="E151" s="55"/>
      <c r="F151" s="56"/>
      <c r="G151" s="58"/>
      <c r="H151" s="58"/>
      <c r="I151" s="58" t="str">
        <f>IF(C151=$AI$10,$AJ$10," ")</f>
        <v xml:space="preserve"> </v>
      </c>
      <c r="J151" s="55"/>
      <c r="K151" s="55" t="s">
        <v>103</v>
      </c>
      <c r="L151" s="55"/>
      <c r="M151" s="55"/>
      <c r="N151" s="56"/>
      <c r="O151" s="55"/>
      <c r="P151" s="55"/>
      <c r="Q151" s="55"/>
      <c r="R151" s="55"/>
      <c r="S151" s="55"/>
      <c r="T151" s="55"/>
      <c r="U151" s="53" t="s">
        <v>315</v>
      </c>
      <c r="V151" s="40" t="s">
        <v>133</v>
      </c>
      <c r="W151" s="15"/>
      <c r="X151" s="15" t="s">
        <v>72</v>
      </c>
      <c r="Y151" s="15"/>
      <c r="Z151" s="15"/>
      <c r="AA151" s="15"/>
      <c r="AI151"/>
      <c r="AJ151" s="67"/>
      <c r="AK151"/>
      <c r="AO151" s="39" t="str">
        <f t="shared" si="12"/>
        <v>Write In</v>
      </c>
      <c r="AP151" s="39"/>
      <c r="AQ151" s="39">
        <f t="shared" si="13"/>
        <v>0</v>
      </c>
    </row>
    <row r="152" spans="1:43" ht="21.75" thickBot="1" x14ac:dyDescent="0.3">
      <c r="A152" s="75">
        <v>151</v>
      </c>
      <c r="B152" s="64">
        <v>11</v>
      </c>
      <c r="C152" s="92" t="s">
        <v>101</v>
      </c>
      <c r="D152" s="91" t="s">
        <v>112</v>
      </c>
      <c r="E152" s="87" t="s">
        <v>111</v>
      </c>
      <c r="F152" s="90" t="s">
        <v>110</v>
      </c>
      <c r="G152" s="113"/>
      <c r="H152" s="87"/>
      <c r="I152" s="87"/>
      <c r="J152" s="86"/>
      <c r="K152" s="86" t="s">
        <v>100</v>
      </c>
      <c r="L152" s="87">
        <v>1028</v>
      </c>
      <c r="M152" s="87">
        <v>1006</v>
      </c>
      <c r="N152" s="88">
        <v>1037</v>
      </c>
      <c r="O152" s="87"/>
      <c r="P152" s="87" t="s">
        <v>108</v>
      </c>
      <c r="Q152" s="87">
        <v>4</v>
      </c>
      <c r="R152" s="87"/>
      <c r="S152" s="86"/>
      <c r="T152" s="85">
        <v>1</v>
      </c>
      <c r="U152" s="84" t="s">
        <v>315</v>
      </c>
      <c r="V152" s="40" t="s">
        <v>131</v>
      </c>
      <c r="W152" s="15"/>
      <c r="X152" s="15" t="s">
        <v>72</v>
      </c>
      <c r="Y152" s="15"/>
      <c r="Z152" s="15"/>
      <c r="AA152" s="15"/>
      <c r="AH152" s="67"/>
      <c r="AI152"/>
      <c r="AJ152" s="67"/>
      <c r="AK152"/>
      <c r="AO152" s="39">
        <f t="shared" si="12"/>
        <v>0</v>
      </c>
      <c r="AP152" s="39"/>
      <c r="AQ152" s="39" t="str">
        <f t="shared" si="13"/>
        <v>BOC District 4</v>
      </c>
    </row>
    <row r="153" spans="1:43" thickBot="1" x14ac:dyDescent="0.3">
      <c r="A153" s="75">
        <v>152</v>
      </c>
      <c r="B153" s="64">
        <v>12</v>
      </c>
      <c r="C153" s="66" t="str">
        <f>IF(G153=1,AQ153," ")</f>
        <v>Julien Grhas</v>
      </c>
      <c r="D153" s="71"/>
      <c r="E153" s="82">
        <v>1028</v>
      </c>
      <c r="F153" s="80">
        <v>21</v>
      </c>
      <c r="G153" s="58">
        <v>1</v>
      </c>
      <c r="H153" s="58">
        <f>G153</f>
        <v>1</v>
      </c>
      <c r="I153" s="58" t="str">
        <f>IF(C153=$AI$13,$AJ$13," ")</f>
        <v>REP</v>
      </c>
      <c r="J153" s="55" t="s">
        <v>104</v>
      </c>
      <c r="K153" s="55" t="s">
        <v>100</v>
      </c>
      <c r="L153" s="55"/>
      <c r="M153" s="55"/>
      <c r="N153" s="56"/>
      <c r="O153" s="55"/>
      <c r="P153" s="55"/>
      <c r="Q153" s="55"/>
      <c r="R153" s="55"/>
      <c r="S153" s="55"/>
      <c r="T153" s="54">
        <v>1</v>
      </c>
      <c r="U153" s="53" t="s">
        <v>315</v>
      </c>
      <c r="V153" s="40" t="s">
        <v>131</v>
      </c>
      <c r="W153" s="15">
        <v>4</v>
      </c>
      <c r="X153" s="15" t="s">
        <v>72</v>
      </c>
      <c r="Y153" s="15"/>
      <c r="Z153" s="15"/>
      <c r="AA153" s="15"/>
      <c r="AB153" s="211">
        <v>21</v>
      </c>
      <c r="AC153" s="210" t="s">
        <v>318</v>
      </c>
      <c r="AD153" s="210" t="s">
        <v>107</v>
      </c>
      <c r="AH153" s="67"/>
      <c r="AI153"/>
      <c r="AJ153" s="67"/>
      <c r="AK153"/>
      <c r="AO153" s="39">
        <f t="shared" si="12"/>
        <v>0</v>
      </c>
      <c r="AP153" s="39"/>
      <c r="AQ153" s="39" t="str">
        <f t="shared" si="13"/>
        <v>Julien Grhas</v>
      </c>
    </row>
    <row r="154" spans="1:43" thickBot="1" x14ac:dyDescent="0.3">
      <c r="A154" s="75">
        <v>153</v>
      </c>
      <c r="B154" s="64">
        <v>13</v>
      </c>
      <c r="C154" s="66" t="str">
        <f>IF(G154=1,AQ154," ")</f>
        <v>Matthew Hardwick</v>
      </c>
      <c r="D154" s="71"/>
      <c r="E154" s="82">
        <v>1006</v>
      </c>
      <c r="F154" s="80">
        <v>23</v>
      </c>
      <c r="G154" s="58">
        <v>1</v>
      </c>
      <c r="H154" s="58">
        <f>G154</f>
        <v>1</v>
      </c>
      <c r="I154" s="58" t="str">
        <f>IF(C154=$AI$14,$AJ$14," ")</f>
        <v>REP</v>
      </c>
      <c r="J154" s="55" t="s">
        <v>104</v>
      </c>
      <c r="K154" s="55" t="s">
        <v>100</v>
      </c>
      <c r="L154" s="55"/>
      <c r="M154" s="55"/>
      <c r="N154" s="56"/>
      <c r="O154" s="55"/>
      <c r="P154" s="55"/>
      <c r="Q154" s="55"/>
      <c r="R154" s="55"/>
      <c r="S154" s="55"/>
      <c r="T154" s="54">
        <v>1</v>
      </c>
      <c r="U154" s="53" t="s">
        <v>315</v>
      </c>
      <c r="V154" s="40" t="s">
        <v>131</v>
      </c>
      <c r="W154" s="15">
        <v>4</v>
      </c>
      <c r="X154" s="15" t="s">
        <v>72</v>
      </c>
      <c r="Y154" s="15"/>
      <c r="Z154" s="15"/>
      <c r="AA154" s="15"/>
      <c r="AB154" s="211">
        <v>23</v>
      </c>
      <c r="AC154" s="210" t="s">
        <v>317</v>
      </c>
      <c r="AD154" s="210" t="s">
        <v>107</v>
      </c>
      <c r="AI154"/>
      <c r="AJ154" s="67"/>
      <c r="AK154"/>
      <c r="AO154" s="39">
        <f t="shared" si="12"/>
        <v>0</v>
      </c>
      <c r="AP154" s="39"/>
      <c r="AQ154" s="39" t="str">
        <f t="shared" si="13"/>
        <v>Matthew Hardwick</v>
      </c>
    </row>
    <row r="155" spans="1:43" thickBot="1" x14ac:dyDescent="0.3">
      <c r="A155" s="75">
        <v>154</v>
      </c>
      <c r="B155" s="64">
        <v>14</v>
      </c>
      <c r="C155" s="66" t="str">
        <f>IF(G155=1,AQ155," ")</f>
        <v>Yashica Marshall</v>
      </c>
      <c r="D155" s="71"/>
      <c r="E155" s="81">
        <v>1028</v>
      </c>
      <c r="F155" s="80">
        <v>22</v>
      </c>
      <c r="G155" s="58">
        <v>1</v>
      </c>
      <c r="H155" s="58">
        <f>G155</f>
        <v>1</v>
      </c>
      <c r="I155" s="58" t="str">
        <f>IF(C155=$AI$15,$AJ$15," ")</f>
        <v>DEM</v>
      </c>
      <c r="J155" s="55" t="s">
        <v>104</v>
      </c>
      <c r="K155" s="55" t="s">
        <v>100</v>
      </c>
      <c r="L155" s="55"/>
      <c r="M155" s="55"/>
      <c r="N155" s="56"/>
      <c r="O155" s="55"/>
      <c r="P155" s="55"/>
      <c r="Q155" s="55"/>
      <c r="R155" s="55"/>
      <c r="S155" s="55"/>
      <c r="T155" s="54">
        <v>1</v>
      </c>
      <c r="U155" s="53" t="s">
        <v>315</v>
      </c>
      <c r="V155" s="40" t="s">
        <v>131</v>
      </c>
      <c r="W155" s="15">
        <v>4</v>
      </c>
      <c r="X155" s="15" t="s">
        <v>72</v>
      </c>
      <c r="Y155" s="15"/>
      <c r="Z155" s="15"/>
      <c r="AA155" s="15"/>
      <c r="AB155" s="211">
        <v>25</v>
      </c>
      <c r="AC155" s="210" t="s">
        <v>316</v>
      </c>
      <c r="AD155" s="210" t="s">
        <v>107</v>
      </c>
      <c r="AI155"/>
      <c r="AJ155" s="67"/>
      <c r="AK155"/>
      <c r="AO155" s="39">
        <f t="shared" si="12"/>
        <v>0</v>
      </c>
      <c r="AP155" s="39"/>
      <c r="AQ155" s="39" t="str">
        <f t="shared" si="13"/>
        <v>Yashica Marshall</v>
      </c>
    </row>
    <row r="156" spans="1:43" thickBot="1" x14ac:dyDescent="0.3">
      <c r="A156" s="75">
        <v>155</v>
      </c>
      <c r="B156" s="64">
        <v>15</v>
      </c>
      <c r="C156" s="66" t="str">
        <f>IF(G156=1,AQ156," ")</f>
        <v>Monique Sheffield</v>
      </c>
      <c r="D156" s="71"/>
      <c r="E156" s="81">
        <v>1006</v>
      </c>
      <c r="F156" s="80">
        <v>24</v>
      </c>
      <c r="G156" s="58">
        <v>1</v>
      </c>
      <c r="H156" s="58">
        <f>G156</f>
        <v>1</v>
      </c>
      <c r="I156" s="58" t="str">
        <f>IF(C156=$AI$16,$AJ$16," ")</f>
        <v>DEM</v>
      </c>
      <c r="J156" s="55" t="s">
        <v>104</v>
      </c>
      <c r="K156" s="55" t="s">
        <v>100</v>
      </c>
      <c r="L156" s="55"/>
      <c r="M156" s="55"/>
      <c r="N156" s="56"/>
      <c r="O156" s="55"/>
      <c r="P156" s="55"/>
      <c r="Q156" s="55"/>
      <c r="R156" s="55"/>
      <c r="S156" s="55"/>
      <c r="T156" s="54">
        <v>1</v>
      </c>
      <c r="U156" s="53" t="s">
        <v>315</v>
      </c>
      <c r="V156" s="40" t="s">
        <v>131</v>
      </c>
      <c r="W156" s="15">
        <v>4</v>
      </c>
      <c r="X156" s="15" t="s">
        <v>72</v>
      </c>
      <c r="Y156" s="15"/>
      <c r="Z156" s="15"/>
      <c r="AA156" s="15"/>
      <c r="AI156"/>
      <c r="AJ156" s="67"/>
      <c r="AK156"/>
      <c r="AO156" s="39">
        <f t="shared" si="12"/>
        <v>0</v>
      </c>
      <c r="AP156" s="39"/>
      <c r="AQ156" s="39" t="str">
        <f t="shared" si="13"/>
        <v>Monique Sheffield</v>
      </c>
    </row>
    <row r="157" spans="1:43" ht="15" x14ac:dyDescent="0.25">
      <c r="A157" s="75">
        <v>156</v>
      </c>
      <c r="B157" s="64">
        <v>16</v>
      </c>
      <c r="C157" s="74" t="str">
        <f>IF(G157=1,AQ157,IF(G157="BLK",$AI$17," "))</f>
        <v xml:space="preserve"> </v>
      </c>
      <c r="D157" s="129"/>
      <c r="E157" s="55"/>
      <c r="F157" s="56"/>
      <c r="G157" s="58"/>
      <c r="H157" s="58"/>
      <c r="I157" s="58" t="str">
        <f>IF(C157=$AI$17,$AJ$17," ")</f>
        <v xml:space="preserve"> </v>
      </c>
      <c r="J157" s="55"/>
      <c r="K157" s="55" t="s">
        <v>100</v>
      </c>
      <c r="L157" s="55"/>
      <c r="M157" s="55"/>
      <c r="N157" s="56"/>
      <c r="O157" s="55"/>
      <c r="P157" s="55"/>
      <c r="Q157" s="55"/>
      <c r="R157" s="55"/>
      <c r="S157" s="55"/>
      <c r="T157" s="54">
        <v>1</v>
      </c>
      <c r="U157" s="53" t="s">
        <v>315</v>
      </c>
      <c r="V157" s="40" t="s">
        <v>131</v>
      </c>
      <c r="W157" s="15">
        <v>4</v>
      </c>
      <c r="X157" s="15" t="s">
        <v>72</v>
      </c>
      <c r="Y157" s="15"/>
      <c r="Z157" s="15"/>
      <c r="AA157" s="15"/>
      <c r="AB157" s="4">
        <v>22</v>
      </c>
      <c r="AC157" s="5" t="s">
        <v>318</v>
      </c>
      <c r="AD157" s="5" t="s">
        <v>105</v>
      </c>
      <c r="AI157"/>
      <c r="AJ157" s="67"/>
      <c r="AK157"/>
      <c r="AO157" s="39">
        <f t="shared" si="12"/>
        <v>0</v>
      </c>
      <c r="AP157" s="39"/>
      <c r="AQ157" s="39" t="str">
        <f t="shared" si="13"/>
        <v>BLANK</v>
      </c>
    </row>
    <row r="158" spans="1:43" ht="15" x14ac:dyDescent="0.25">
      <c r="A158" s="75">
        <v>157</v>
      </c>
      <c r="B158" s="64">
        <v>17</v>
      </c>
      <c r="C158" s="74" t="str">
        <f>IF(G158=1,AQ158,IF(G158="BLK",$AI$17," "))</f>
        <v xml:space="preserve"> </v>
      </c>
      <c r="D158" s="129"/>
      <c r="E158" s="55"/>
      <c r="F158" s="56"/>
      <c r="G158" s="58"/>
      <c r="H158" s="58"/>
      <c r="I158" s="58" t="str">
        <f>IF(C158=$AI$18,$AJ$18," ")</f>
        <v xml:space="preserve"> </v>
      </c>
      <c r="J158" s="55"/>
      <c r="K158" s="55" t="s">
        <v>100</v>
      </c>
      <c r="L158" s="55"/>
      <c r="M158" s="55"/>
      <c r="N158" s="56"/>
      <c r="O158" s="55"/>
      <c r="P158" s="55"/>
      <c r="Q158" s="55"/>
      <c r="R158" s="55"/>
      <c r="S158" s="55"/>
      <c r="T158" s="54">
        <v>1</v>
      </c>
      <c r="U158" s="53" t="s">
        <v>315</v>
      </c>
      <c r="V158" s="40" t="s">
        <v>131</v>
      </c>
      <c r="W158" s="15">
        <v>4</v>
      </c>
      <c r="X158" s="15" t="s">
        <v>72</v>
      </c>
      <c r="Y158" s="15"/>
      <c r="Z158" s="15"/>
      <c r="AA158" s="15"/>
      <c r="AB158" s="4">
        <v>24</v>
      </c>
      <c r="AC158" s="5" t="s">
        <v>317</v>
      </c>
      <c r="AD158" s="5" t="s">
        <v>105</v>
      </c>
      <c r="AI158"/>
      <c r="AJ158" s="67"/>
      <c r="AK158"/>
      <c r="AO158" s="39">
        <f t="shared" si="12"/>
        <v>0</v>
      </c>
      <c r="AP158" s="39"/>
      <c r="AQ158" s="39" t="str">
        <f t="shared" si="13"/>
        <v>BLANK</v>
      </c>
    </row>
    <row r="159" spans="1:43" ht="15" x14ac:dyDescent="0.25">
      <c r="A159" s="75">
        <v>158</v>
      </c>
      <c r="B159" s="64">
        <v>18</v>
      </c>
      <c r="C159" s="66" t="str">
        <f>IF(G159=1,AQ159," ")</f>
        <v xml:space="preserve"> </v>
      </c>
      <c r="D159" s="65"/>
      <c r="E159" s="55"/>
      <c r="F159" s="56"/>
      <c r="G159" s="58"/>
      <c r="H159" s="58"/>
      <c r="I159" s="58" t="str">
        <f>IF(C159=$AI$19,$AJ$19," ")</f>
        <v xml:space="preserve"> </v>
      </c>
      <c r="J159" s="55"/>
      <c r="K159" s="55" t="s">
        <v>100</v>
      </c>
      <c r="L159" s="55"/>
      <c r="M159" s="55"/>
      <c r="N159" s="56"/>
      <c r="O159" s="55"/>
      <c r="P159" s="55"/>
      <c r="Q159" s="55"/>
      <c r="R159" s="55"/>
      <c r="S159" s="55"/>
      <c r="T159" s="54">
        <v>1</v>
      </c>
      <c r="U159" s="53" t="s">
        <v>315</v>
      </c>
      <c r="V159" s="40" t="s">
        <v>131</v>
      </c>
      <c r="W159" s="15">
        <v>4</v>
      </c>
      <c r="X159" s="15" t="s">
        <v>72</v>
      </c>
      <c r="Y159" s="15"/>
      <c r="Z159" s="15"/>
      <c r="AA159" s="15"/>
      <c r="AB159" s="4">
        <v>26</v>
      </c>
      <c r="AC159" s="5" t="s">
        <v>316</v>
      </c>
      <c r="AD159" s="5" t="s">
        <v>105</v>
      </c>
      <c r="AI159"/>
      <c r="AJ159" s="67"/>
      <c r="AK159"/>
      <c r="AO159" s="39">
        <f t="shared" si="12"/>
        <v>0</v>
      </c>
      <c r="AP159" s="39"/>
      <c r="AQ159" s="39" t="str">
        <f t="shared" si="13"/>
        <v>Write In</v>
      </c>
    </row>
    <row r="160" spans="1:43" thickBot="1" x14ac:dyDescent="0.3">
      <c r="A160" s="75">
        <v>159</v>
      </c>
      <c r="B160" s="64">
        <v>19</v>
      </c>
      <c r="C160" s="66"/>
      <c r="D160" s="65"/>
      <c r="E160" s="55"/>
      <c r="F160" s="56"/>
      <c r="G160" s="58"/>
      <c r="H160" s="58"/>
      <c r="I160" s="58"/>
      <c r="J160" s="55"/>
      <c r="K160" s="55"/>
      <c r="L160" s="55"/>
      <c r="M160" s="55"/>
      <c r="N160" s="56"/>
      <c r="O160" s="55"/>
      <c r="P160" s="55"/>
      <c r="Q160" s="55"/>
      <c r="R160" s="55"/>
      <c r="S160" s="55"/>
      <c r="T160" s="54">
        <v>1</v>
      </c>
      <c r="U160" s="53" t="s">
        <v>315</v>
      </c>
      <c r="V160" s="40" t="s">
        <v>129</v>
      </c>
      <c r="W160" s="15">
        <v>4</v>
      </c>
      <c r="X160" s="15" t="s">
        <v>72</v>
      </c>
      <c r="Y160" s="15"/>
      <c r="Z160" s="15"/>
      <c r="AA160" s="15"/>
      <c r="AI160"/>
      <c r="AJ160" s="67"/>
      <c r="AK160"/>
      <c r="AO160" s="39">
        <f t="shared" si="12"/>
        <v>0</v>
      </c>
      <c r="AP160" s="39"/>
      <c r="AQ160" s="39">
        <f t="shared" si="13"/>
        <v>0</v>
      </c>
    </row>
    <row r="161" spans="1:43" ht="16.5" thickBot="1" x14ac:dyDescent="0.3">
      <c r="A161" s="75">
        <v>160</v>
      </c>
      <c r="B161" s="64">
        <v>20</v>
      </c>
      <c r="C161" s="74" t="s">
        <v>98</v>
      </c>
      <c r="D161" s="71"/>
      <c r="E161" s="130"/>
      <c r="F161" s="73"/>
      <c r="G161" s="59"/>
      <c r="H161" s="58"/>
      <c r="I161" s="58"/>
      <c r="J161" s="55"/>
      <c r="K161" s="55" t="s">
        <v>97</v>
      </c>
      <c r="L161" s="55"/>
      <c r="M161" s="55"/>
      <c r="N161" s="56"/>
      <c r="O161" s="55"/>
      <c r="P161" s="55"/>
      <c r="Q161" s="55"/>
      <c r="R161" s="55"/>
      <c r="S161" s="55"/>
      <c r="T161" s="54">
        <v>1</v>
      </c>
      <c r="U161" s="53" t="s">
        <v>315</v>
      </c>
      <c r="V161" s="40" t="s">
        <v>129</v>
      </c>
      <c r="W161" s="15">
        <v>4</v>
      </c>
      <c r="X161" s="15" t="s">
        <v>72</v>
      </c>
      <c r="Y161" s="15"/>
      <c r="Z161" s="15"/>
      <c r="AA161" s="15"/>
      <c r="AI161"/>
      <c r="AJ161" s="67"/>
      <c r="AK161"/>
      <c r="AO161" s="39">
        <f t="shared" si="12"/>
        <v>0</v>
      </c>
      <c r="AP161" s="39"/>
      <c r="AQ161" s="39">
        <f t="shared" si="13"/>
        <v>0</v>
      </c>
    </row>
    <row r="162" spans="1:43" ht="16.5" thickBot="1" x14ac:dyDescent="0.3">
      <c r="A162" s="75">
        <v>161</v>
      </c>
      <c r="B162" s="64">
        <v>21</v>
      </c>
      <c r="C162" s="74" t="s">
        <v>96</v>
      </c>
      <c r="D162" s="71"/>
      <c r="E162" s="58"/>
      <c r="F162" s="73"/>
      <c r="G162" s="59"/>
      <c r="H162" s="58"/>
      <c r="I162" s="58"/>
      <c r="J162" s="55"/>
      <c r="K162" s="55" t="s">
        <v>95</v>
      </c>
      <c r="L162" s="55"/>
      <c r="M162" s="55"/>
      <c r="N162" s="56"/>
      <c r="O162" s="55"/>
      <c r="P162" s="55"/>
      <c r="Q162" s="55"/>
      <c r="R162" s="55"/>
      <c r="S162" s="55"/>
      <c r="T162" s="54">
        <v>1</v>
      </c>
      <c r="U162" s="53" t="s">
        <v>315</v>
      </c>
      <c r="V162" s="40" t="s">
        <v>129</v>
      </c>
      <c r="W162" s="15">
        <v>4</v>
      </c>
      <c r="X162" s="15" t="s">
        <v>72</v>
      </c>
      <c r="Y162" s="15"/>
      <c r="Z162" s="15"/>
      <c r="AA162" s="15"/>
      <c r="AI162"/>
      <c r="AJ162" s="67"/>
      <c r="AK162"/>
      <c r="AO162" s="39">
        <f t="shared" si="12"/>
        <v>0</v>
      </c>
      <c r="AP162" s="39"/>
      <c r="AQ162" s="39">
        <f t="shared" si="13"/>
        <v>0</v>
      </c>
    </row>
    <row r="163" spans="1:43" ht="16.5" thickBot="1" x14ac:dyDescent="0.3">
      <c r="A163" s="75">
        <v>162</v>
      </c>
      <c r="B163" s="64">
        <v>22</v>
      </c>
      <c r="C163" s="74" t="s">
        <v>77</v>
      </c>
      <c r="D163" s="71"/>
      <c r="E163" s="130">
        <v>1037</v>
      </c>
      <c r="F163" s="80">
        <v>25</v>
      </c>
      <c r="G163" s="59">
        <v>0</v>
      </c>
      <c r="H163" s="150">
        <v>1</v>
      </c>
      <c r="I163" s="58" t="s">
        <v>107</v>
      </c>
      <c r="J163" s="55" t="s">
        <v>104</v>
      </c>
      <c r="K163" s="55" t="s">
        <v>93</v>
      </c>
      <c r="L163" s="55"/>
      <c r="M163" s="55"/>
      <c r="N163" s="56"/>
      <c r="O163" s="55"/>
      <c r="P163" s="55"/>
      <c r="Q163" s="55"/>
      <c r="R163" s="55"/>
      <c r="S163" s="55"/>
      <c r="T163" s="54">
        <v>1</v>
      </c>
      <c r="U163" s="53" t="s">
        <v>315</v>
      </c>
      <c r="V163" s="40" t="s">
        <v>129</v>
      </c>
      <c r="W163" s="15">
        <v>4</v>
      </c>
      <c r="X163" s="15" t="s">
        <v>72</v>
      </c>
      <c r="Y163" s="15"/>
      <c r="Z163" s="15"/>
      <c r="AA163" s="15"/>
      <c r="AI163"/>
      <c r="AJ163" s="67"/>
      <c r="AK163"/>
      <c r="AO163" s="39">
        <f t="shared" si="12"/>
        <v>0</v>
      </c>
      <c r="AP163" s="39"/>
      <c r="AQ163" s="39">
        <f t="shared" si="13"/>
        <v>0</v>
      </c>
    </row>
    <row r="164" spans="1:43" ht="16.5" thickBot="1" x14ac:dyDescent="0.3">
      <c r="A164" s="75">
        <v>163</v>
      </c>
      <c r="B164" s="64">
        <v>23</v>
      </c>
      <c r="C164" s="74" t="s">
        <v>77</v>
      </c>
      <c r="D164" s="71"/>
      <c r="E164" s="128">
        <v>1037</v>
      </c>
      <c r="F164" s="80">
        <v>26</v>
      </c>
      <c r="G164" s="59">
        <v>0</v>
      </c>
      <c r="H164" s="150">
        <v>1</v>
      </c>
      <c r="I164" s="58" t="s">
        <v>105</v>
      </c>
      <c r="J164" s="55" t="s">
        <v>104</v>
      </c>
      <c r="K164" s="55" t="s">
        <v>77</v>
      </c>
      <c r="L164" s="55"/>
      <c r="M164" s="55"/>
      <c r="N164" s="56"/>
      <c r="O164" s="55"/>
      <c r="P164" s="55"/>
      <c r="Q164" s="55"/>
      <c r="R164" s="55"/>
      <c r="S164" s="55"/>
      <c r="T164" s="54">
        <v>1</v>
      </c>
      <c r="U164" s="53" t="s">
        <v>315</v>
      </c>
      <c r="V164" s="40" t="s">
        <v>129</v>
      </c>
      <c r="W164" s="15">
        <v>4</v>
      </c>
      <c r="X164" s="15" t="s">
        <v>72</v>
      </c>
      <c r="Y164" s="15"/>
      <c r="Z164" s="15"/>
      <c r="AA164" s="15"/>
      <c r="AH164" s="67"/>
      <c r="AI164"/>
      <c r="AJ164" s="67"/>
      <c r="AK164"/>
      <c r="AO164" s="39">
        <f t="shared" si="12"/>
        <v>0</v>
      </c>
      <c r="AP164" s="39"/>
      <c r="AQ164" s="39">
        <f t="shared" si="13"/>
        <v>0</v>
      </c>
    </row>
    <row r="165" spans="1:43" ht="16.5" thickBot="1" x14ac:dyDescent="0.3">
      <c r="A165" s="75">
        <v>164</v>
      </c>
      <c r="B165" s="64">
        <v>24</v>
      </c>
      <c r="C165" s="66" t="s">
        <v>92</v>
      </c>
      <c r="D165" s="71"/>
      <c r="E165" s="68"/>
      <c r="F165" s="70"/>
      <c r="G165" s="136"/>
      <c r="H165" s="69"/>
      <c r="I165" s="69"/>
      <c r="J165" s="68"/>
      <c r="K165" s="68" t="s">
        <v>91</v>
      </c>
      <c r="L165" s="55"/>
      <c r="M165" s="55"/>
      <c r="N165" s="56"/>
      <c r="O165" s="55"/>
      <c r="P165" s="55"/>
      <c r="Q165" s="55"/>
      <c r="R165" s="55"/>
      <c r="S165" s="55"/>
      <c r="T165" s="54">
        <v>1</v>
      </c>
      <c r="U165" s="53" t="s">
        <v>315</v>
      </c>
      <c r="V165" s="40" t="s">
        <v>129</v>
      </c>
      <c r="W165" s="15">
        <v>4</v>
      </c>
      <c r="X165" s="15" t="s">
        <v>72</v>
      </c>
      <c r="Y165" s="15"/>
      <c r="Z165" s="15"/>
      <c r="AA165" s="15"/>
      <c r="AH165" s="67"/>
      <c r="AI165"/>
      <c r="AJ165" s="67"/>
      <c r="AK165"/>
      <c r="AO165" s="39">
        <f t="shared" si="12"/>
        <v>0</v>
      </c>
      <c r="AP165" s="39"/>
      <c r="AQ165" s="39">
        <f t="shared" si="13"/>
        <v>0</v>
      </c>
    </row>
    <row r="166" spans="1:43" x14ac:dyDescent="0.25">
      <c r="A166" s="75">
        <v>165</v>
      </c>
      <c r="B166" s="64">
        <v>25</v>
      </c>
      <c r="C166" s="66"/>
      <c r="D166" s="65"/>
      <c r="E166" s="55"/>
      <c r="F166" s="56"/>
      <c r="G166" s="59"/>
      <c r="H166" s="58"/>
      <c r="I166" s="58"/>
      <c r="J166" s="55"/>
      <c r="K166" s="55"/>
      <c r="L166" s="55"/>
      <c r="M166" s="55"/>
      <c r="N166" s="56"/>
      <c r="O166" s="55"/>
      <c r="P166" s="55"/>
      <c r="Q166" s="55"/>
      <c r="R166" s="55"/>
      <c r="S166" s="55"/>
      <c r="T166" s="54">
        <v>1</v>
      </c>
      <c r="U166" s="53" t="s">
        <v>315</v>
      </c>
      <c r="V166" s="40" t="s">
        <v>129</v>
      </c>
      <c r="W166" s="15">
        <v>4</v>
      </c>
      <c r="X166" s="15" t="s">
        <v>72</v>
      </c>
      <c r="Y166" s="15"/>
      <c r="Z166" s="15"/>
      <c r="AA166" s="15"/>
      <c r="AH166" s="67"/>
      <c r="AI166"/>
      <c r="AJ166" s="67"/>
      <c r="AK166"/>
      <c r="AL166"/>
      <c r="AM166"/>
      <c r="AN166"/>
      <c r="AO166" s="39">
        <f t="shared" si="12"/>
        <v>0</v>
      </c>
      <c r="AP166" s="39"/>
      <c r="AQ166" s="39">
        <f t="shared" si="13"/>
        <v>0</v>
      </c>
    </row>
    <row r="167" spans="1:43" x14ac:dyDescent="0.25">
      <c r="A167" s="75">
        <v>166</v>
      </c>
      <c r="B167" s="64">
        <v>26</v>
      </c>
      <c r="C167" s="63" t="s">
        <v>90</v>
      </c>
      <c r="D167" s="62"/>
      <c r="E167" s="61">
        <f>SUBTOTAL(9,G145:G165)</f>
        <v>4</v>
      </c>
      <c r="F167" s="60"/>
      <c r="G167" s="59"/>
      <c r="H167" s="58"/>
      <c r="I167" s="57"/>
      <c r="J167" s="55"/>
      <c r="K167" s="55" t="s">
        <v>89</v>
      </c>
      <c r="L167" s="55"/>
      <c r="M167" s="55"/>
      <c r="N167" s="56"/>
      <c r="O167" s="55"/>
      <c r="P167" s="55"/>
      <c r="Q167" s="55"/>
      <c r="R167" s="55"/>
      <c r="S167" s="55"/>
      <c r="T167" s="54">
        <v>1</v>
      </c>
      <c r="U167" s="53" t="s">
        <v>315</v>
      </c>
      <c r="V167" s="40" t="s">
        <v>129</v>
      </c>
      <c r="W167" s="15">
        <v>4</v>
      </c>
      <c r="X167" s="15" t="s">
        <v>72</v>
      </c>
      <c r="Y167" s="15"/>
      <c r="Z167" s="15"/>
      <c r="AA167" s="15"/>
      <c r="AH167" s="67"/>
      <c r="AI167"/>
      <c r="AJ167" s="67"/>
      <c r="AK167"/>
      <c r="AL167"/>
      <c r="AM167"/>
      <c r="AN167"/>
      <c r="AO167" s="39">
        <f t="shared" si="12"/>
        <v>0</v>
      </c>
      <c r="AP167" s="39"/>
      <c r="AQ167" s="39">
        <f t="shared" si="13"/>
        <v>0</v>
      </c>
    </row>
    <row r="168" spans="1:43" ht="16.5" thickBot="1" x14ac:dyDescent="0.3">
      <c r="A168" s="75">
        <v>167</v>
      </c>
      <c r="B168" s="52">
        <v>27</v>
      </c>
      <c r="C168" s="51" t="s">
        <v>88</v>
      </c>
      <c r="D168" s="50"/>
      <c r="E168" s="49">
        <f>SUBTOTAL(9,H145:H165)</f>
        <v>6</v>
      </c>
      <c r="F168" s="48">
        <f>SUBTOTAL(9,H145:H164)</f>
        <v>6</v>
      </c>
      <c r="G168" s="47"/>
      <c r="H168" s="46"/>
      <c r="I168" s="46"/>
      <c r="J168" s="45"/>
      <c r="K168" s="43" t="s">
        <v>87</v>
      </c>
      <c r="L168" s="43"/>
      <c r="M168" s="43"/>
      <c r="N168" s="44"/>
      <c r="O168" s="43"/>
      <c r="P168" s="43"/>
      <c r="Q168" s="43"/>
      <c r="R168" s="43"/>
      <c r="S168" s="43"/>
      <c r="T168" s="42">
        <v>1</v>
      </c>
      <c r="U168" s="41" t="s">
        <v>315</v>
      </c>
      <c r="V168" s="40" t="s">
        <v>129</v>
      </c>
      <c r="W168" s="15">
        <v>4</v>
      </c>
      <c r="X168" s="15" t="s">
        <v>72</v>
      </c>
      <c r="Y168" s="15"/>
      <c r="Z168" s="15"/>
      <c r="AA168" s="15"/>
      <c r="AH168" s="67"/>
      <c r="AI168"/>
      <c r="AJ168" s="67"/>
      <c r="AK168"/>
      <c r="AL168"/>
      <c r="AM168"/>
      <c r="AN168"/>
      <c r="AO168" s="39">
        <f t="shared" si="12"/>
        <v>0</v>
      </c>
      <c r="AP168" s="39"/>
      <c r="AQ168" s="39">
        <f t="shared" si="13"/>
        <v>0</v>
      </c>
    </row>
    <row r="169" spans="1:43" ht="16.5" thickBot="1" x14ac:dyDescent="0.3">
      <c r="A169" s="38">
        <v>168</v>
      </c>
      <c r="G169" s="13"/>
      <c r="U169" s="2" t="s">
        <v>268</v>
      </c>
      <c r="V169" s="40"/>
      <c r="W169" s="15"/>
      <c r="X169" s="15" t="s">
        <v>72</v>
      </c>
      <c r="Y169" s="15"/>
      <c r="Z169" s="15"/>
      <c r="AA169" s="15"/>
      <c r="AH169" s="67"/>
      <c r="AI169"/>
      <c r="AJ169" s="67"/>
      <c r="AK169"/>
      <c r="AL169"/>
      <c r="AM169"/>
      <c r="AN169"/>
      <c r="AO169" s="39">
        <f t="shared" si="12"/>
        <v>0</v>
      </c>
      <c r="AP169" s="39"/>
      <c r="AQ169" s="39">
        <f t="shared" si="13"/>
        <v>0</v>
      </c>
    </row>
    <row r="170" spans="1:43" x14ac:dyDescent="0.25">
      <c r="A170" s="75">
        <v>169</v>
      </c>
      <c r="B170" s="105">
        <v>1</v>
      </c>
      <c r="C170" s="104" t="s">
        <v>59</v>
      </c>
      <c r="D170" s="103"/>
      <c r="E170" s="101"/>
      <c r="F170" s="102"/>
      <c r="G170" s="101" t="s">
        <v>313</v>
      </c>
      <c r="H170" s="98"/>
      <c r="I170" s="98"/>
      <c r="J170" s="98"/>
      <c r="K170" s="100" t="s">
        <v>118</v>
      </c>
      <c r="L170" s="98"/>
      <c r="M170" s="98"/>
      <c r="N170" s="99"/>
      <c r="O170" s="98"/>
      <c r="P170" s="98"/>
      <c r="Q170" s="98"/>
      <c r="R170" s="98"/>
      <c r="S170" s="98"/>
      <c r="T170" s="97">
        <v>1</v>
      </c>
      <c r="U170" s="96" t="s">
        <v>313</v>
      </c>
      <c r="V170" s="40" t="s">
        <v>135</v>
      </c>
      <c r="W170" s="15"/>
      <c r="X170" s="15" t="s">
        <v>72</v>
      </c>
      <c r="Y170" s="15"/>
      <c r="Z170" s="15"/>
      <c r="AA170" s="15"/>
      <c r="AH170" s="67"/>
      <c r="AI170"/>
      <c r="AJ170" s="67"/>
      <c r="AK170"/>
      <c r="AL170"/>
      <c r="AM170"/>
      <c r="AN170"/>
      <c r="AO170" s="39">
        <f t="shared" si="12"/>
        <v>0</v>
      </c>
      <c r="AP170" s="39"/>
      <c r="AQ170" s="39">
        <f t="shared" si="13"/>
        <v>0</v>
      </c>
    </row>
    <row r="171" spans="1:43" ht="16.5" thickBot="1" x14ac:dyDescent="0.3">
      <c r="A171" s="75">
        <v>170</v>
      </c>
      <c r="B171" s="64">
        <v>2</v>
      </c>
      <c r="C171" s="66" t="s">
        <v>116</v>
      </c>
      <c r="D171" s="65"/>
      <c r="E171" s="55"/>
      <c r="F171" s="56"/>
      <c r="H171" s="55"/>
      <c r="I171" s="58"/>
      <c r="J171" s="55"/>
      <c r="K171" s="55" t="s">
        <v>115</v>
      </c>
      <c r="L171" s="55"/>
      <c r="M171" s="55"/>
      <c r="N171" s="56"/>
      <c r="O171" s="55"/>
      <c r="P171" s="55"/>
      <c r="Q171" s="55"/>
      <c r="R171" s="55"/>
      <c r="S171" s="55"/>
      <c r="T171" s="54">
        <v>1</v>
      </c>
      <c r="U171" s="53" t="s">
        <v>313</v>
      </c>
      <c r="V171" s="40" t="s">
        <v>134</v>
      </c>
      <c r="W171" s="15"/>
      <c r="X171" s="15" t="s">
        <v>72</v>
      </c>
      <c r="Y171" s="15"/>
      <c r="Z171" s="15"/>
      <c r="AA171" s="15"/>
      <c r="AH171" s="67"/>
      <c r="AI171"/>
      <c r="AJ171" s="67"/>
      <c r="AK171"/>
      <c r="AL171"/>
      <c r="AM171"/>
      <c r="AN171"/>
      <c r="AO171" s="39">
        <f t="shared" si="12"/>
        <v>0</v>
      </c>
      <c r="AP171" s="39"/>
      <c r="AQ171" s="39">
        <f t="shared" si="13"/>
        <v>0</v>
      </c>
    </row>
    <row r="172" spans="1:43" ht="16.5" hidden="1" thickBot="1" x14ac:dyDescent="0.3">
      <c r="A172" s="75">
        <v>171</v>
      </c>
      <c r="B172" s="64">
        <v>3</v>
      </c>
      <c r="C172" s="79" t="s">
        <v>113</v>
      </c>
      <c r="D172" s="78"/>
      <c r="E172" s="55"/>
      <c r="F172" s="56"/>
      <c r="H172" s="55"/>
      <c r="I172" s="58"/>
      <c r="J172" s="55"/>
      <c r="K172" s="55" t="s">
        <v>103</v>
      </c>
      <c r="L172" s="55"/>
      <c r="M172" s="55"/>
      <c r="N172" s="56"/>
      <c r="O172" s="55"/>
      <c r="P172" s="55"/>
      <c r="Q172" s="55"/>
      <c r="R172" s="55"/>
      <c r="S172" s="55"/>
      <c r="T172" s="55"/>
      <c r="U172" s="53" t="s">
        <v>313</v>
      </c>
      <c r="V172" s="40" t="s">
        <v>133</v>
      </c>
      <c r="W172" s="15"/>
      <c r="X172" s="15" t="s">
        <v>72</v>
      </c>
      <c r="Y172" s="15"/>
      <c r="Z172" s="15"/>
      <c r="AA172" s="15"/>
      <c r="AH172" s="67"/>
      <c r="AI172"/>
      <c r="AJ172" s="67"/>
      <c r="AK172"/>
      <c r="AL172"/>
      <c r="AM172"/>
      <c r="AN172"/>
      <c r="AO172" s="39" t="str">
        <f t="shared" si="12"/>
        <v>BOC District 2</v>
      </c>
      <c r="AP172" s="39"/>
      <c r="AQ172" s="39">
        <f t="shared" si="13"/>
        <v>0</v>
      </c>
    </row>
    <row r="173" spans="1:43" hidden="1" thickBot="1" x14ac:dyDescent="0.3">
      <c r="A173" s="75">
        <v>172</v>
      </c>
      <c r="B173" s="64">
        <v>4</v>
      </c>
      <c r="C173" s="66" t="str">
        <f>IF(G173=1,AO173," ")</f>
        <v xml:space="preserve"> </v>
      </c>
      <c r="D173" s="65"/>
      <c r="E173" s="55"/>
      <c r="F173" s="56"/>
      <c r="G173" s="58"/>
      <c r="H173" s="58"/>
      <c r="I173" s="58" t="str">
        <f>IF(C173=$AI$5,$AJ$5," ")</f>
        <v xml:space="preserve"> </v>
      </c>
      <c r="J173" s="55"/>
      <c r="K173" s="55" t="s">
        <v>103</v>
      </c>
      <c r="L173" s="55"/>
      <c r="M173" s="55"/>
      <c r="N173" s="56"/>
      <c r="O173" s="55"/>
      <c r="P173" s="55"/>
      <c r="Q173" s="55"/>
      <c r="R173" s="55"/>
      <c r="S173" s="55"/>
      <c r="T173" s="55"/>
      <c r="U173" s="53" t="s">
        <v>313</v>
      </c>
      <c r="V173" s="40" t="s">
        <v>133</v>
      </c>
      <c r="W173" s="15"/>
      <c r="X173" s="15" t="s">
        <v>72</v>
      </c>
      <c r="Y173" s="15"/>
      <c r="Z173" s="15"/>
      <c r="AA173" s="15"/>
      <c r="AH173" s="67"/>
      <c r="AI173"/>
      <c r="AJ173" s="67"/>
      <c r="AK173"/>
      <c r="AO173" s="39" t="str">
        <f t="shared" si="12"/>
        <v xml:space="preserve">Alicia Adams </v>
      </c>
      <c r="AP173" s="39"/>
      <c r="AQ173" s="39">
        <f t="shared" si="13"/>
        <v>0</v>
      </c>
    </row>
    <row r="174" spans="1:43" hidden="1" thickBot="1" x14ac:dyDescent="0.3">
      <c r="A174" s="75">
        <v>173</v>
      </c>
      <c r="B174" s="64">
        <v>5</v>
      </c>
      <c r="C174" s="66" t="str">
        <f>IF(G174=1,AO174," ")</f>
        <v xml:space="preserve"> </v>
      </c>
      <c r="D174" s="65"/>
      <c r="E174" s="55"/>
      <c r="F174" s="56"/>
      <c r="G174" s="58"/>
      <c r="H174" s="58"/>
      <c r="I174" s="58" t="str">
        <f>IF(C174=$AI$6,$AJ$6," ")</f>
        <v xml:space="preserve"> </v>
      </c>
      <c r="J174" s="55"/>
      <c r="K174" s="55" t="s">
        <v>103</v>
      </c>
      <c r="L174" s="55"/>
      <c r="M174" s="55"/>
      <c r="N174" s="56"/>
      <c r="O174" s="55"/>
      <c r="P174" s="55"/>
      <c r="Q174" s="55"/>
      <c r="R174" s="55"/>
      <c r="S174" s="55"/>
      <c r="T174" s="55"/>
      <c r="U174" s="53" t="s">
        <v>313</v>
      </c>
      <c r="V174" s="40" t="s">
        <v>133</v>
      </c>
      <c r="W174" s="15"/>
      <c r="X174" s="15" t="s">
        <v>72</v>
      </c>
      <c r="Y174" s="15"/>
      <c r="Z174" s="15"/>
      <c r="AA174" s="15"/>
      <c r="AH174" s="67"/>
      <c r="AI174"/>
      <c r="AJ174" s="67"/>
      <c r="AK174"/>
      <c r="AO174" s="39" t="str">
        <f t="shared" si="12"/>
        <v>Erick Allen</v>
      </c>
      <c r="AP174" s="39"/>
      <c r="AQ174" s="39">
        <f t="shared" si="13"/>
        <v>0</v>
      </c>
    </row>
    <row r="175" spans="1:43" hidden="1" thickBot="1" x14ac:dyDescent="0.3">
      <c r="A175" s="75">
        <v>174</v>
      </c>
      <c r="B175" s="64">
        <v>6</v>
      </c>
      <c r="C175" s="66" t="str">
        <f>IF(G175=1,AO175," ")</f>
        <v xml:space="preserve"> </v>
      </c>
      <c r="D175" s="65"/>
      <c r="E175" s="55"/>
      <c r="F175" s="56"/>
      <c r="G175" s="58"/>
      <c r="H175" s="58"/>
      <c r="I175" s="58" t="str">
        <f>IF(C175=$AI$7,$AJ$7," ")</f>
        <v xml:space="preserve"> </v>
      </c>
      <c r="J175" s="55"/>
      <c r="K175" s="55" t="s">
        <v>103</v>
      </c>
      <c r="L175" s="55"/>
      <c r="M175" s="55"/>
      <c r="N175" s="56"/>
      <c r="O175" s="55"/>
      <c r="P175" s="55"/>
      <c r="Q175" s="55"/>
      <c r="R175" s="55"/>
      <c r="S175" s="55"/>
      <c r="T175" s="55"/>
      <c r="U175" s="53" t="s">
        <v>313</v>
      </c>
      <c r="V175" s="40" t="s">
        <v>133</v>
      </c>
      <c r="W175" s="15"/>
      <c r="X175" s="15" t="s">
        <v>72</v>
      </c>
      <c r="Y175" s="15"/>
      <c r="Z175" s="15"/>
      <c r="AA175" s="15"/>
      <c r="AH175" s="67"/>
      <c r="AI175"/>
      <c r="AJ175" s="67"/>
      <c r="AK175"/>
      <c r="AO175" s="39" t="str">
        <f t="shared" si="12"/>
        <v>Jaha V. Howard</v>
      </c>
      <c r="AP175" s="39"/>
      <c r="AQ175" s="39">
        <f t="shared" si="13"/>
        <v>0</v>
      </c>
    </row>
    <row r="176" spans="1:43" hidden="1" thickBot="1" x14ac:dyDescent="0.3">
      <c r="A176" s="75">
        <v>175</v>
      </c>
      <c r="B176" s="64">
        <v>7</v>
      </c>
      <c r="C176" s="66" t="str">
        <f>IF(G176=1,AO176," ")</f>
        <v xml:space="preserve"> </v>
      </c>
      <c r="D176" s="65"/>
      <c r="E176" s="55"/>
      <c r="F176" s="56"/>
      <c r="G176" s="58"/>
      <c r="H176" s="58"/>
      <c r="I176" s="58" t="str">
        <f>IF(C176=$AI$8,$AJ$8," ")</f>
        <v xml:space="preserve"> </v>
      </c>
      <c r="J176" s="55"/>
      <c r="K176" s="55" t="s">
        <v>103</v>
      </c>
      <c r="L176" s="55"/>
      <c r="M176" s="55"/>
      <c r="N176" s="56"/>
      <c r="O176" s="55"/>
      <c r="P176" s="55"/>
      <c r="Q176" s="55"/>
      <c r="R176" s="55"/>
      <c r="S176" s="55"/>
      <c r="T176" s="55"/>
      <c r="U176" s="53" t="s">
        <v>313</v>
      </c>
      <c r="V176" s="40" t="s">
        <v>133</v>
      </c>
      <c r="W176" s="15"/>
      <c r="X176" s="15" t="s">
        <v>72</v>
      </c>
      <c r="Y176" s="15"/>
      <c r="Z176" s="15"/>
      <c r="AA176" s="15"/>
      <c r="AH176" s="67"/>
      <c r="AI176"/>
      <c r="AJ176" s="67"/>
      <c r="AK176"/>
      <c r="AO176" s="39" t="str">
        <f t="shared" si="12"/>
        <v>Tanisha Whorton</v>
      </c>
      <c r="AP176" s="39"/>
      <c r="AQ176" s="39">
        <f t="shared" si="13"/>
        <v>0</v>
      </c>
    </row>
    <row r="177" spans="1:43" hidden="1" thickBot="1" x14ac:dyDescent="0.3">
      <c r="A177" s="75">
        <v>176</v>
      </c>
      <c r="B177" s="64">
        <v>8</v>
      </c>
      <c r="C177" s="66" t="str">
        <f>IF(G177=1,AO177," ")</f>
        <v xml:space="preserve"> </v>
      </c>
      <c r="D177" s="65"/>
      <c r="E177" s="55"/>
      <c r="F177" s="56"/>
      <c r="G177" s="58"/>
      <c r="H177" s="58"/>
      <c r="I177" s="58" t="str">
        <f>IF(C177=$AI$9,$AJ$9," ")</f>
        <v xml:space="preserve"> </v>
      </c>
      <c r="J177" s="55"/>
      <c r="K177" s="55" t="s">
        <v>103</v>
      </c>
      <c r="L177" s="55"/>
      <c r="M177" s="55"/>
      <c r="N177" s="56"/>
      <c r="O177" s="55"/>
      <c r="P177" s="55"/>
      <c r="Q177" s="55"/>
      <c r="R177" s="55"/>
      <c r="S177" s="55"/>
      <c r="T177" s="55"/>
      <c r="U177" s="53" t="s">
        <v>313</v>
      </c>
      <c r="V177" s="40" t="s">
        <v>133</v>
      </c>
      <c r="W177" s="15"/>
      <c r="X177" s="15" t="s">
        <v>72</v>
      </c>
      <c r="Y177" s="15"/>
      <c r="Z177" s="15"/>
      <c r="AA177" s="15"/>
      <c r="AH177" s="67"/>
      <c r="AI177"/>
      <c r="AJ177" s="67"/>
      <c r="AK177"/>
      <c r="AO177" s="39" t="str">
        <f t="shared" si="12"/>
        <v>Tracy Stevenson</v>
      </c>
      <c r="AP177" s="39"/>
      <c r="AQ177" s="39">
        <f t="shared" si="13"/>
        <v>0</v>
      </c>
    </row>
    <row r="178" spans="1:43" hidden="1" thickBot="1" x14ac:dyDescent="0.3">
      <c r="A178" s="75">
        <v>177</v>
      </c>
      <c r="B178" s="64">
        <v>9</v>
      </c>
      <c r="C178" s="74" t="str">
        <f>IF(G178=1,AQ178,IF(G178="BLK",$AI$17," "))</f>
        <v xml:space="preserve"> </v>
      </c>
      <c r="D178" s="129"/>
      <c r="E178" s="55"/>
      <c r="F178" s="56"/>
      <c r="G178" s="58"/>
      <c r="H178" s="58"/>
      <c r="I178" s="58" t="str">
        <f>IF(C178=$AI$10,$AJ$10," ")</f>
        <v xml:space="preserve"> </v>
      </c>
      <c r="J178" s="55"/>
      <c r="K178" s="55" t="s">
        <v>103</v>
      </c>
      <c r="L178" s="55"/>
      <c r="M178" s="55"/>
      <c r="N178" s="56"/>
      <c r="O178" s="55"/>
      <c r="P178" s="55"/>
      <c r="Q178" s="55"/>
      <c r="R178" s="55"/>
      <c r="S178" s="55"/>
      <c r="T178" s="55"/>
      <c r="U178" s="53" t="s">
        <v>313</v>
      </c>
      <c r="V178" s="40" t="s">
        <v>133</v>
      </c>
      <c r="W178" s="15"/>
      <c r="X178" s="15" t="s">
        <v>72</v>
      </c>
      <c r="Y178" s="15"/>
      <c r="Z178" s="15"/>
      <c r="AA178" s="15"/>
      <c r="AH178" s="67"/>
      <c r="AI178"/>
      <c r="AJ178" s="67"/>
      <c r="AK178"/>
      <c r="AO178" s="39" t="str">
        <f t="shared" si="12"/>
        <v>BLANK</v>
      </c>
      <c r="AP178" s="39"/>
      <c r="AQ178" s="39">
        <f t="shared" si="13"/>
        <v>0</v>
      </c>
    </row>
    <row r="179" spans="1:43" hidden="1" thickBot="1" x14ac:dyDescent="0.3">
      <c r="A179" s="75">
        <v>178</v>
      </c>
      <c r="B179" s="64">
        <v>10</v>
      </c>
      <c r="C179" s="66" t="str">
        <f>IF(G179=1,AO179," ")</f>
        <v xml:space="preserve"> </v>
      </c>
      <c r="D179" s="65"/>
      <c r="E179" s="55"/>
      <c r="F179" s="56"/>
      <c r="G179" s="58"/>
      <c r="H179" s="58"/>
      <c r="I179" s="58" t="str">
        <f>IF(C179=$AI$10,$AJ$10," ")</f>
        <v xml:space="preserve"> </v>
      </c>
      <c r="J179" s="55"/>
      <c r="K179" s="55" t="s">
        <v>103</v>
      </c>
      <c r="L179" s="55"/>
      <c r="M179" s="55"/>
      <c r="N179" s="56"/>
      <c r="O179" s="55"/>
      <c r="P179" s="55"/>
      <c r="Q179" s="55"/>
      <c r="R179" s="55"/>
      <c r="S179" s="55"/>
      <c r="T179" s="55"/>
      <c r="U179" s="53" t="s">
        <v>313</v>
      </c>
      <c r="V179" s="40" t="s">
        <v>133</v>
      </c>
      <c r="W179" s="15"/>
      <c r="X179" s="15" t="s">
        <v>72</v>
      </c>
      <c r="Y179" s="15"/>
      <c r="Z179" s="15"/>
      <c r="AA179" s="15"/>
      <c r="AH179" s="67"/>
      <c r="AI179"/>
      <c r="AJ179" s="67"/>
      <c r="AK179"/>
      <c r="AO179" s="39" t="str">
        <f t="shared" si="12"/>
        <v>Write In</v>
      </c>
      <c r="AP179" s="39"/>
      <c r="AQ179" s="39">
        <f t="shared" si="13"/>
        <v>0</v>
      </c>
    </row>
    <row r="180" spans="1:43" ht="21.75" thickBot="1" x14ac:dyDescent="0.3">
      <c r="A180" s="75">
        <v>179</v>
      </c>
      <c r="B180" s="64">
        <v>11</v>
      </c>
      <c r="C180" s="92" t="s">
        <v>101</v>
      </c>
      <c r="D180" s="91" t="s">
        <v>112</v>
      </c>
      <c r="E180" s="87" t="s">
        <v>111</v>
      </c>
      <c r="F180" s="90" t="s">
        <v>110</v>
      </c>
      <c r="G180" s="113"/>
      <c r="H180" s="87"/>
      <c r="I180" s="87"/>
      <c r="J180" s="86"/>
      <c r="K180" s="86" t="s">
        <v>100</v>
      </c>
      <c r="L180" s="87">
        <v>1006</v>
      </c>
      <c r="M180" s="87" t="s">
        <v>109</v>
      </c>
      <c r="N180" s="88"/>
      <c r="O180" s="87"/>
      <c r="P180" s="87" t="s">
        <v>108</v>
      </c>
      <c r="Q180" s="87">
        <v>4</v>
      </c>
      <c r="R180" s="87"/>
      <c r="S180" s="86"/>
      <c r="T180" s="85">
        <v>1</v>
      </c>
      <c r="U180" s="84" t="s">
        <v>313</v>
      </c>
      <c r="V180" s="40" t="s">
        <v>131</v>
      </c>
      <c r="W180" s="15"/>
      <c r="X180" s="15" t="s">
        <v>72</v>
      </c>
      <c r="Y180" s="15"/>
      <c r="Z180" s="15"/>
      <c r="AA180" s="15"/>
      <c r="AI180"/>
      <c r="AJ180" s="67"/>
      <c r="AK180"/>
      <c r="AO180" s="39">
        <f t="shared" si="12"/>
        <v>0</v>
      </c>
      <c r="AP180" s="39"/>
      <c r="AQ180" s="39" t="str">
        <f t="shared" si="13"/>
        <v>BOC District 4</v>
      </c>
    </row>
    <row r="181" spans="1:43" thickBot="1" x14ac:dyDescent="0.3">
      <c r="A181" s="75">
        <v>180</v>
      </c>
      <c r="B181" s="64">
        <v>12</v>
      </c>
      <c r="C181" s="66" t="str">
        <f>IF(G181=1,AQ181," ")</f>
        <v>Julien Grhas</v>
      </c>
      <c r="D181" s="71"/>
      <c r="E181" s="82">
        <v>1006</v>
      </c>
      <c r="F181" s="80">
        <v>27</v>
      </c>
      <c r="G181" s="58">
        <v>1</v>
      </c>
      <c r="H181" s="58">
        <f>G181</f>
        <v>1</v>
      </c>
      <c r="I181" s="58" t="str">
        <f>IF(C181=$AI$13,$AJ$13," ")</f>
        <v>REP</v>
      </c>
      <c r="J181" s="55" t="s">
        <v>104</v>
      </c>
      <c r="K181" s="55" t="s">
        <v>100</v>
      </c>
      <c r="L181" s="55"/>
      <c r="M181" s="55"/>
      <c r="N181" s="56"/>
      <c r="O181" s="55"/>
      <c r="P181" s="55"/>
      <c r="Q181" s="55"/>
      <c r="R181" s="55"/>
      <c r="S181" s="55"/>
      <c r="T181" s="54">
        <v>1</v>
      </c>
      <c r="U181" s="53" t="s">
        <v>313</v>
      </c>
      <c r="V181" s="40" t="s">
        <v>131</v>
      </c>
      <c r="W181" s="15">
        <v>4</v>
      </c>
      <c r="X181" s="15" t="s">
        <v>72</v>
      </c>
      <c r="Y181" s="15"/>
      <c r="Z181" s="15"/>
      <c r="AA181" s="15"/>
      <c r="AI181"/>
      <c r="AJ181" s="67"/>
      <c r="AK181"/>
      <c r="AO181" s="39">
        <f t="shared" si="12"/>
        <v>0</v>
      </c>
      <c r="AP181" s="39"/>
      <c r="AQ181" s="39" t="str">
        <f t="shared" si="13"/>
        <v>Julien Grhas</v>
      </c>
    </row>
    <row r="182" spans="1:43" thickBot="1" x14ac:dyDescent="0.3">
      <c r="A182" s="75">
        <v>181</v>
      </c>
      <c r="B182" s="64">
        <v>13</v>
      </c>
      <c r="C182" s="66" t="str">
        <f>IF(G182=1,AQ182," ")</f>
        <v>Matthew Hardwick</v>
      </c>
      <c r="D182" s="71"/>
      <c r="E182" s="82">
        <v>1006</v>
      </c>
      <c r="F182" s="80">
        <v>27</v>
      </c>
      <c r="G182" s="58">
        <v>1</v>
      </c>
      <c r="H182" s="58">
        <f>G182</f>
        <v>1</v>
      </c>
      <c r="I182" s="58" t="str">
        <f>IF(C182=$AI$14,$AJ$14," ")</f>
        <v>REP</v>
      </c>
      <c r="J182" s="55" t="s">
        <v>104</v>
      </c>
      <c r="K182" s="55" t="s">
        <v>100</v>
      </c>
      <c r="L182" s="55"/>
      <c r="M182" s="55"/>
      <c r="N182" s="56"/>
      <c r="O182" s="55"/>
      <c r="P182" s="55"/>
      <c r="Q182" s="55"/>
      <c r="R182" s="55"/>
      <c r="S182" s="55"/>
      <c r="T182" s="54">
        <v>1</v>
      </c>
      <c r="U182" s="53" t="s">
        <v>313</v>
      </c>
      <c r="V182" s="40" t="s">
        <v>131</v>
      </c>
      <c r="W182" s="15">
        <v>4</v>
      </c>
      <c r="X182" s="15" t="s">
        <v>72</v>
      </c>
      <c r="Y182" s="15"/>
      <c r="Z182" s="15"/>
      <c r="AA182" s="15"/>
      <c r="AI182"/>
      <c r="AJ182" s="67"/>
      <c r="AK182"/>
      <c r="AO182" s="39">
        <f t="shared" si="12"/>
        <v>0</v>
      </c>
      <c r="AP182" s="39"/>
      <c r="AQ182" s="39" t="str">
        <f t="shared" si="13"/>
        <v>Matthew Hardwick</v>
      </c>
    </row>
    <row r="183" spans="1:43" thickBot="1" x14ac:dyDescent="0.3">
      <c r="A183" s="75">
        <v>182</v>
      </c>
      <c r="B183" s="64">
        <v>14</v>
      </c>
      <c r="C183" s="66" t="str">
        <f>IF(G183=1,AQ183," ")</f>
        <v>Yashica Marshall</v>
      </c>
      <c r="D183" s="71"/>
      <c r="E183" s="81">
        <v>1006</v>
      </c>
      <c r="F183" s="80">
        <v>28</v>
      </c>
      <c r="G183" s="58">
        <v>1</v>
      </c>
      <c r="H183" s="58">
        <f>G183</f>
        <v>1</v>
      </c>
      <c r="I183" s="58" t="str">
        <f>IF(C183=$AI$15,$AJ$15," ")</f>
        <v>DEM</v>
      </c>
      <c r="J183" s="55" t="s">
        <v>104</v>
      </c>
      <c r="K183" s="55" t="s">
        <v>100</v>
      </c>
      <c r="L183" s="55"/>
      <c r="M183" s="55"/>
      <c r="N183" s="56"/>
      <c r="O183" s="55"/>
      <c r="P183" s="55"/>
      <c r="Q183" s="55"/>
      <c r="R183" s="55"/>
      <c r="S183" s="55"/>
      <c r="T183" s="54">
        <v>1</v>
      </c>
      <c r="U183" s="53" t="s">
        <v>313</v>
      </c>
      <c r="V183" s="40" t="s">
        <v>131</v>
      </c>
      <c r="W183" s="15">
        <v>4</v>
      </c>
      <c r="X183" s="15" t="s">
        <v>72</v>
      </c>
      <c r="Y183" s="15"/>
      <c r="Z183" s="15"/>
      <c r="AA183" s="15"/>
      <c r="AI183"/>
      <c r="AJ183" s="67"/>
      <c r="AK183"/>
      <c r="AO183" s="39">
        <f t="shared" si="12"/>
        <v>0</v>
      </c>
      <c r="AP183" s="39"/>
      <c r="AQ183" s="39" t="str">
        <f t="shared" si="13"/>
        <v>Yashica Marshall</v>
      </c>
    </row>
    <row r="184" spans="1:43" thickBot="1" x14ac:dyDescent="0.3">
      <c r="A184" s="75">
        <v>183</v>
      </c>
      <c r="B184" s="64">
        <v>15</v>
      </c>
      <c r="C184" s="66" t="str">
        <f>IF(G184=1,AQ184," ")</f>
        <v>Monique Sheffield</v>
      </c>
      <c r="D184" s="71"/>
      <c r="E184" s="81">
        <v>1006</v>
      </c>
      <c r="F184" s="80">
        <v>28</v>
      </c>
      <c r="G184" s="58">
        <v>1</v>
      </c>
      <c r="H184" s="58">
        <f>G184</f>
        <v>1</v>
      </c>
      <c r="I184" s="58" t="str">
        <f>IF(C184=$AI$16,$AJ$16," ")</f>
        <v>DEM</v>
      </c>
      <c r="J184" s="55" t="s">
        <v>104</v>
      </c>
      <c r="K184" s="55" t="s">
        <v>100</v>
      </c>
      <c r="L184" s="55"/>
      <c r="M184" s="55"/>
      <c r="N184" s="56"/>
      <c r="O184" s="55"/>
      <c r="P184" s="55"/>
      <c r="Q184" s="55"/>
      <c r="R184" s="55"/>
      <c r="S184" s="55"/>
      <c r="T184" s="54">
        <v>1</v>
      </c>
      <c r="U184" s="53" t="s">
        <v>313</v>
      </c>
      <c r="V184" s="40" t="s">
        <v>131</v>
      </c>
      <c r="W184" s="15">
        <v>4</v>
      </c>
      <c r="X184" s="15" t="s">
        <v>72</v>
      </c>
      <c r="Y184" s="15"/>
      <c r="Z184" s="15"/>
      <c r="AA184" s="15"/>
      <c r="AB184" s="211">
        <v>27</v>
      </c>
      <c r="AC184" s="210" t="s">
        <v>314</v>
      </c>
      <c r="AD184" s="210" t="s">
        <v>107</v>
      </c>
      <c r="AI184"/>
      <c r="AJ184" s="67"/>
      <c r="AK184"/>
      <c r="AO184" s="39">
        <f t="shared" si="12"/>
        <v>0</v>
      </c>
      <c r="AP184" s="39"/>
      <c r="AQ184" s="39" t="str">
        <f t="shared" si="13"/>
        <v>Monique Sheffield</v>
      </c>
    </row>
    <row r="185" spans="1:43" ht="15" x14ac:dyDescent="0.25">
      <c r="A185" s="75">
        <v>184</v>
      </c>
      <c r="B185" s="64">
        <v>16</v>
      </c>
      <c r="C185" s="74" t="str">
        <f>IF(G185=1,AQ185,IF(G185="BLK",$AI$17," "))</f>
        <v xml:space="preserve"> </v>
      </c>
      <c r="D185" s="129"/>
      <c r="E185" s="55"/>
      <c r="F185" s="56"/>
      <c r="G185" s="58"/>
      <c r="H185" s="58"/>
      <c r="I185" s="58" t="str">
        <f>IF(C185=$AI$17,$AJ$17," ")</f>
        <v xml:space="preserve"> </v>
      </c>
      <c r="J185" s="55"/>
      <c r="K185" s="55" t="s">
        <v>100</v>
      </c>
      <c r="L185" s="55"/>
      <c r="M185" s="55"/>
      <c r="N185" s="56"/>
      <c r="O185" s="55"/>
      <c r="P185" s="55"/>
      <c r="Q185" s="55"/>
      <c r="R185" s="55"/>
      <c r="S185" s="55"/>
      <c r="T185" s="54">
        <v>1</v>
      </c>
      <c r="U185" s="53" t="s">
        <v>313</v>
      </c>
      <c r="V185" s="40" t="s">
        <v>131</v>
      </c>
      <c r="W185" s="15">
        <v>4</v>
      </c>
      <c r="X185" s="15" t="s">
        <v>72</v>
      </c>
      <c r="Y185" s="15"/>
      <c r="Z185" s="15"/>
      <c r="AA185" s="15"/>
      <c r="AI185"/>
      <c r="AJ185" s="67"/>
      <c r="AK185"/>
      <c r="AO185" s="39">
        <f t="shared" si="12"/>
        <v>0</v>
      </c>
      <c r="AP185" s="39"/>
      <c r="AQ185" s="39" t="str">
        <f t="shared" si="13"/>
        <v>BLANK</v>
      </c>
    </row>
    <row r="186" spans="1:43" ht="15" x14ac:dyDescent="0.25">
      <c r="A186" s="75">
        <v>185</v>
      </c>
      <c r="B186" s="64">
        <v>17</v>
      </c>
      <c r="C186" s="66" t="str">
        <f>IF(G186=1,AQ186," ")</f>
        <v xml:space="preserve"> </v>
      </c>
      <c r="D186" s="65"/>
      <c r="E186" s="55"/>
      <c r="F186" s="56"/>
      <c r="G186" s="58"/>
      <c r="H186" s="58"/>
      <c r="I186" s="58" t="str">
        <f>IF(C186=$AI$18,$AJ$18," ")</f>
        <v xml:space="preserve"> </v>
      </c>
      <c r="J186" s="55"/>
      <c r="K186" s="55" t="s">
        <v>100</v>
      </c>
      <c r="L186" s="55"/>
      <c r="M186" s="55"/>
      <c r="N186" s="56"/>
      <c r="O186" s="55"/>
      <c r="P186" s="55"/>
      <c r="Q186" s="55"/>
      <c r="R186" s="55"/>
      <c r="S186" s="55"/>
      <c r="T186" s="54">
        <v>1</v>
      </c>
      <c r="U186" s="53" t="s">
        <v>313</v>
      </c>
      <c r="V186" s="40" t="s">
        <v>131</v>
      </c>
      <c r="W186" s="15">
        <v>4</v>
      </c>
      <c r="X186" s="15" t="s">
        <v>72</v>
      </c>
      <c r="Y186" s="15"/>
      <c r="Z186" s="15"/>
      <c r="AA186" s="15"/>
      <c r="AB186" s="4">
        <v>28</v>
      </c>
      <c r="AC186" s="5" t="s">
        <v>314</v>
      </c>
      <c r="AD186" s="5" t="s">
        <v>105</v>
      </c>
      <c r="AI186"/>
      <c r="AJ186" s="67"/>
      <c r="AK186"/>
      <c r="AO186" s="39">
        <f t="shared" si="12"/>
        <v>0</v>
      </c>
      <c r="AP186" s="39"/>
      <c r="AQ186" s="39" t="str">
        <f t="shared" si="13"/>
        <v>BLANK</v>
      </c>
    </row>
    <row r="187" spans="1:43" ht="15" x14ac:dyDescent="0.25">
      <c r="A187" s="75">
        <v>186</v>
      </c>
      <c r="B187" s="64">
        <v>18</v>
      </c>
      <c r="C187" s="66" t="str">
        <f>IF(G187=1,AQ187," ")</f>
        <v xml:space="preserve"> </v>
      </c>
      <c r="D187" s="65"/>
      <c r="E187" s="55"/>
      <c r="F187" s="56"/>
      <c r="G187" s="58"/>
      <c r="H187" s="58"/>
      <c r="I187" s="58" t="str">
        <f>IF(C187=$AI$19,$AJ$19," ")</f>
        <v xml:space="preserve"> </v>
      </c>
      <c r="J187" s="55"/>
      <c r="K187" s="55" t="s">
        <v>100</v>
      </c>
      <c r="L187" s="55"/>
      <c r="M187" s="55"/>
      <c r="N187" s="56"/>
      <c r="O187" s="55"/>
      <c r="P187" s="55"/>
      <c r="Q187" s="55"/>
      <c r="R187" s="55"/>
      <c r="S187" s="55"/>
      <c r="T187" s="54">
        <v>1</v>
      </c>
      <c r="U187" s="53" t="s">
        <v>313</v>
      </c>
      <c r="V187" s="40" t="s">
        <v>131</v>
      </c>
      <c r="W187" s="15">
        <v>4</v>
      </c>
      <c r="X187" s="15" t="s">
        <v>72</v>
      </c>
      <c r="Y187" s="15"/>
      <c r="Z187" s="15"/>
      <c r="AA187" s="15"/>
      <c r="AH187" s="67"/>
      <c r="AI187"/>
      <c r="AJ187" s="67"/>
      <c r="AK187"/>
      <c r="AO187" s="39">
        <f t="shared" si="12"/>
        <v>0</v>
      </c>
      <c r="AP187" s="39"/>
      <c r="AQ187" s="39" t="str">
        <f t="shared" si="13"/>
        <v>Write In</v>
      </c>
    </row>
    <row r="188" spans="1:43" thickBot="1" x14ac:dyDescent="0.3">
      <c r="A188" s="75">
        <v>187</v>
      </c>
      <c r="B188" s="64">
        <v>19</v>
      </c>
      <c r="C188" s="66"/>
      <c r="D188" s="65"/>
      <c r="E188" s="55"/>
      <c r="F188" s="56"/>
      <c r="G188" s="58"/>
      <c r="H188" s="58"/>
      <c r="I188" s="58"/>
      <c r="J188" s="55"/>
      <c r="K188" s="55"/>
      <c r="L188" s="55"/>
      <c r="M188" s="55"/>
      <c r="N188" s="56"/>
      <c r="O188" s="55"/>
      <c r="P188" s="55"/>
      <c r="Q188" s="55"/>
      <c r="R188" s="55"/>
      <c r="S188" s="55"/>
      <c r="T188" s="54">
        <v>1</v>
      </c>
      <c r="U188" s="53" t="s">
        <v>313</v>
      </c>
      <c r="V188" s="40" t="s">
        <v>129</v>
      </c>
      <c r="W188" s="15">
        <v>4</v>
      </c>
      <c r="X188" s="15" t="s">
        <v>72</v>
      </c>
      <c r="Y188" s="15"/>
      <c r="Z188" s="15"/>
      <c r="AA188" s="15"/>
      <c r="AH188" s="67"/>
      <c r="AI188"/>
      <c r="AJ188" s="67"/>
      <c r="AK188"/>
      <c r="AO188" s="39">
        <f t="shared" si="12"/>
        <v>0</v>
      </c>
      <c r="AP188" s="39"/>
      <c r="AQ188" s="39">
        <f t="shared" si="13"/>
        <v>0</v>
      </c>
    </row>
    <row r="189" spans="1:43" ht="16.5" thickBot="1" x14ac:dyDescent="0.3">
      <c r="A189" s="75">
        <v>188</v>
      </c>
      <c r="B189" s="64">
        <v>20</v>
      </c>
      <c r="C189" s="74" t="s">
        <v>98</v>
      </c>
      <c r="D189" s="71"/>
      <c r="E189" s="58"/>
      <c r="F189" s="73"/>
      <c r="G189" s="59">
        <v>0</v>
      </c>
      <c r="H189" s="58">
        <v>0</v>
      </c>
      <c r="I189" s="58"/>
      <c r="J189" s="55"/>
      <c r="K189" s="55" t="s">
        <v>97</v>
      </c>
      <c r="L189" s="55"/>
      <c r="M189" s="55"/>
      <c r="N189" s="56"/>
      <c r="O189" s="55"/>
      <c r="P189" s="55"/>
      <c r="Q189" s="55"/>
      <c r="R189" s="55"/>
      <c r="S189" s="55"/>
      <c r="T189" s="54">
        <v>1</v>
      </c>
      <c r="U189" s="53" t="s">
        <v>313</v>
      </c>
      <c r="V189" s="40" t="s">
        <v>129</v>
      </c>
      <c r="W189" s="15">
        <v>4</v>
      </c>
      <c r="X189" s="15" t="s">
        <v>72</v>
      </c>
      <c r="Y189" s="15"/>
      <c r="Z189" s="15"/>
      <c r="AA189" s="15"/>
      <c r="AH189" s="67"/>
      <c r="AI189"/>
      <c r="AJ189" s="67"/>
      <c r="AK189"/>
      <c r="AO189" s="39">
        <f t="shared" si="12"/>
        <v>0</v>
      </c>
      <c r="AP189" s="39"/>
      <c r="AQ189" s="39">
        <f t="shared" si="13"/>
        <v>0</v>
      </c>
    </row>
    <row r="190" spans="1:43" ht="16.5" thickBot="1" x14ac:dyDescent="0.3">
      <c r="A190" s="75">
        <v>189</v>
      </c>
      <c r="B190" s="64">
        <v>21</v>
      </c>
      <c r="C190" s="74" t="s">
        <v>96</v>
      </c>
      <c r="D190" s="71"/>
      <c r="E190" s="58"/>
      <c r="F190" s="73"/>
      <c r="G190" s="59">
        <v>0</v>
      </c>
      <c r="H190" s="58">
        <v>0</v>
      </c>
      <c r="I190" s="58"/>
      <c r="J190" s="55"/>
      <c r="K190" s="55" t="s">
        <v>95</v>
      </c>
      <c r="L190" s="55"/>
      <c r="M190" s="55"/>
      <c r="N190" s="56"/>
      <c r="O190" s="55"/>
      <c r="P190" s="55"/>
      <c r="Q190" s="55"/>
      <c r="R190" s="55"/>
      <c r="S190" s="55"/>
      <c r="T190" s="54">
        <v>1</v>
      </c>
      <c r="U190" s="53" t="s">
        <v>313</v>
      </c>
      <c r="V190" s="40" t="s">
        <v>129</v>
      </c>
      <c r="W190" s="15">
        <v>4</v>
      </c>
      <c r="X190" s="15" t="s">
        <v>72</v>
      </c>
      <c r="Y190" s="15"/>
      <c r="Z190" s="15"/>
      <c r="AA190" s="15"/>
      <c r="AH190" s="67"/>
      <c r="AI190"/>
      <c r="AJ190" s="67"/>
      <c r="AK190"/>
      <c r="AO190" s="39">
        <f t="shared" si="12"/>
        <v>0</v>
      </c>
      <c r="AP190" s="39"/>
      <c r="AQ190" s="39">
        <f t="shared" si="13"/>
        <v>0</v>
      </c>
    </row>
    <row r="191" spans="1:43" ht="16.5" thickBot="1" x14ac:dyDescent="0.3">
      <c r="A191" s="75">
        <v>190</v>
      </c>
      <c r="B191" s="64">
        <v>22</v>
      </c>
      <c r="C191" s="74" t="s">
        <v>94</v>
      </c>
      <c r="D191" s="71"/>
      <c r="E191" s="58"/>
      <c r="F191" s="73"/>
      <c r="G191" s="59">
        <v>0</v>
      </c>
      <c r="H191" s="58">
        <v>0</v>
      </c>
      <c r="I191" s="58"/>
      <c r="J191" s="55"/>
      <c r="K191" s="55" t="s">
        <v>93</v>
      </c>
      <c r="L191" s="55"/>
      <c r="M191" s="55"/>
      <c r="N191" s="56"/>
      <c r="O191" s="55"/>
      <c r="P191" s="55"/>
      <c r="Q191" s="55"/>
      <c r="R191" s="55"/>
      <c r="S191" s="55"/>
      <c r="T191" s="54">
        <v>1</v>
      </c>
      <c r="U191" s="53" t="s">
        <v>313</v>
      </c>
      <c r="V191" s="40" t="s">
        <v>129</v>
      </c>
      <c r="W191" s="15">
        <v>4</v>
      </c>
      <c r="X191" s="15" t="s">
        <v>72</v>
      </c>
      <c r="Y191" s="15"/>
      <c r="Z191" s="15"/>
      <c r="AA191" s="15"/>
      <c r="AH191" s="67"/>
      <c r="AI191"/>
      <c r="AJ191" s="67"/>
      <c r="AK191"/>
      <c r="AO191" s="39">
        <f t="shared" si="12"/>
        <v>0</v>
      </c>
      <c r="AP191" s="39"/>
      <c r="AQ191" s="39">
        <f t="shared" si="13"/>
        <v>0</v>
      </c>
    </row>
    <row r="192" spans="1:43" ht="16.5" thickBot="1" x14ac:dyDescent="0.3">
      <c r="A192" s="75">
        <v>191</v>
      </c>
      <c r="B192" s="64">
        <v>23</v>
      </c>
      <c r="C192" s="74" t="s">
        <v>77</v>
      </c>
      <c r="D192" s="71"/>
      <c r="E192" s="58"/>
      <c r="F192" s="73"/>
      <c r="G192" s="59">
        <v>0</v>
      </c>
      <c r="H192" s="58">
        <v>0</v>
      </c>
      <c r="I192" s="58"/>
      <c r="J192" s="55"/>
      <c r="K192" s="55" t="s">
        <v>77</v>
      </c>
      <c r="L192" s="55"/>
      <c r="M192" s="55"/>
      <c r="N192" s="56"/>
      <c r="O192" s="55"/>
      <c r="P192" s="55"/>
      <c r="Q192" s="55"/>
      <c r="R192" s="55"/>
      <c r="S192" s="55"/>
      <c r="T192" s="54">
        <v>1</v>
      </c>
      <c r="U192" s="53" t="s">
        <v>313</v>
      </c>
      <c r="V192" s="40" t="s">
        <v>129</v>
      </c>
      <c r="W192" s="15">
        <v>4</v>
      </c>
      <c r="X192" s="15" t="s">
        <v>72</v>
      </c>
      <c r="Y192" s="15"/>
      <c r="Z192" s="15"/>
      <c r="AA192" s="15"/>
      <c r="AH192" s="67"/>
      <c r="AI192"/>
      <c r="AJ192" s="67"/>
      <c r="AK192"/>
      <c r="AO192" s="39">
        <f t="shared" si="12"/>
        <v>0</v>
      </c>
      <c r="AP192" s="39"/>
      <c r="AQ192" s="39">
        <f t="shared" si="13"/>
        <v>0</v>
      </c>
    </row>
    <row r="193" spans="1:43" ht="16.5" thickBot="1" x14ac:dyDescent="0.3">
      <c r="A193" s="75">
        <v>192</v>
      </c>
      <c r="B193" s="64">
        <v>24</v>
      </c>
      <c r="C193" s="72" t="s">
        <v>92</v>
      </c>
      <c r="D193" s="71"/>
      <c r="E193" s="68"/>
      <c r="F193" s="70"/>
      <c r="G193" s="59">
        <v>0</v>
      </c>
      <c r="H193" s="58">
        <v>0</v>
      </c>
      <c r="I193" s="69"/>
      <c r="J193" s="68"/>
      <c r="K193" s="68" t="s">
        <v>91</v>
      </c>
      <c r="L193" s="55"/>
      <c r="M193" s="55"/>
      <c r="N193" s="56"/>
      <c r="O193" s="55"/>
      <c r="P193" s="55"/>
      <c r="Q193" s="55"/>
      <c r="R193" s="55"/>
      <c r="S193" s="55"/>
      <c r="T193" s="54">
        <v>1</v>
      </c>
      <c r="U193" s="53" t="s">
        <v>313</v>
      </c>
      <c r="V193" s="40" t="s">
        <v>129</v>
      </c>
      <c r="W193" s="15">
        <v>4</v>
      </c>
      <c r="X193" s="15" t="s">
        <v>72</v>
      </c>
      <c r="Y193" s="15"/>
      <c r="Z193" s="15"/>
      <c r="AA193" s="15"/>
      <c r="AH193" s="67"/>
      <c r="AI193"/>
      <c r="AJ193" s="67"/>
      <c r="AK193"/>
      <c r="AO193" s="39">
        <f t="shared" si="12"/>
        <v>0</v>
      </c>
      <c r="AP193" s="39"/>
      <c r="AQ193" s="39">
        <f t="shared" si="13"/>
        <v>0</v>
      </c>
    </row>
    <row r="194" spans="1:43" x14ac:dyDescent="0.25">
      <c r="A194" s="75">
        <v>193</v>
      </c>
      <c r="B194" s="64">
        <v>25</v>
      </c>
      <c r="C194" s="66"/>
      <c r="D194" s="65"/>
      <c r="E194" s="55"/>
      <c r="F194" s="56"/>
      <c r="G194" s="59"/>
      <c r="H194" s="58"/>
      <c r="I194" s="58"/>
      <c r="J194" s="55"/>
      <c r="K194" s="55"/>
      <c r="L194" s="55"/>
      <c r="M194" s="55"/>
      <c r="N194" s="56"/>
      <c r="O194" s="55"/>
      <c r="P194" s="55"/>
      <c r="Q194" s="55"/>
      <c r="R194" s="55"/>
      <c r="S194" s="55"/>
      <c r="T194" s="54">
        <v>1</v>
      </c>
      <c r="U194" s="53" t="s">
        <v>313</v>
      </c>
      <c r="V194" s="40" t="s">
        <v>129</v>
      </c>
      <c r="W194" s="15">
        <v>4</v>
      </c>
      <c r="X194" s="15" t="s">
        <v>72</v>
      </c>
      <c r="Y194" s="15"/>
      <c r="Z194" s="15"/>
      <c r="AA194" s="15"/>
      <c r="AH194" s="67"/>
      <c r="AI194"/>
      <c r="AJ194" s="67"/>
      <c r="AK194"/>
      <c r="AM194"/>
      <c r="AN194"/>
      <c r="AO194" s="39">
        <f t="shared" ref="AO194:AO257" si="14">_xlfn.XLOOKUP(B194,$AH$4:$AH$11,$AI$4:$AI$11,0)</f>
        <v>0</v>
      </c>
      <c r="AP194" s="39"/>
      <c r="AQ194" s="39">
        <f t="shared" si="13"/>
        <v>0</v>
      </c>
    </row>
    <row r="195" spans="1:43" x14ac:dyDescent="0.25">
      <c r="A195" s="75">
        <v>194</v>
      </c>
      <c r="B195" s="64">
        <v>26</v>
      </c>
      <c r="C195" s="63" t="s">
        <v>90</v>
      </c>
      <c r="D195" s="62"/>
      <c r="E195" s="61">
        <f>SUBTOTAL(9,G173:G193)</f>
        <v>4</v>
      </c>
      <c r="F195" s="60"/>
      <c r="G195" s="59"/>
      <c r="H195" s="58"/>
      <c r="I195" s="57"/>
      <c r="J195" s="55"/>
      <c r="K195" s="55" t="s">
        <v>89</v>
      </c>
      <c r="L195" s="55"/>
      <c r="M195" s="55"/>
      <c r="N195" s="56"/>
      <c r="O195" s="55"/>
      <c r="P195" s="55"/>
      <c r="Q195" s="55"/>
      <c r="R195" s="55"/>
      <c r="S195" s="55"/>
      <c r="T195" s="54">
        <v>1</v>
      </c>
      <c r="U195" s="53" t="s">
        <v>313</v>
      </c>
      <c r="V195" s="40" t="s">
        <v>129</v>
      </c>
      <c r="W195" s="15">
        <v>4</v>
      </c>
      <c r="X195" s="15" t="s">
        <v>72</v>
      </c>
      <c r="Y195" s="15"/>
      <c r="Z195" s="15"/>
      <c r="AA195" s="15"/>
      <c r="AH195" s="67"/>
      <c r="AI195"/>
      <c r="AJ195" s="67"/>
      <c r="AK195"/>
      <c r="AM195"/>
      <c r="AN195"/>
      <c r="AO195" s="39">
        <f t="shared" si="14"/>
        <v>0</v>
      </c>
      <c r="AP195" s="39"/>
      <c r="AQ195" s="39">
        <f t="shared" si="13"/>
        <v>0</v>
      </c>
    </row>
    <row r="196" spans="1:43" ht="16.5" thickBot="1" x14ac:dyDescent="0.3">
      <c r="A196" s="75">
        <v>195</v>
      </c>
      <c r="B196" s="52">
        <v>27</v>
      </c>
      <c r="C196" s="51" t="s">
        <v>88</v>
      </c>
      <c r="D196" s="50"/>
      <c r="E196" s="49">
        <f>SUBTOTAL(9,H173:H193)</f>
        <v>4</v>
      </c>
      <c r="F196" s="48">
        <f>SUBTOTAL(9,H173:H189)</f>
        <v>4</v>
      </c>
      <c r="G196" s="47"/>
      <c r="H196" s="46"/>
      <c r="I196" s="46"/>
      <c r="J196" s="45"/>
      <c r="K196" s="43" t="s">
        <v>87</v>
      </c>
      <c r="L196" s="43"/>
      <c r="M196" s="43"/>
      <c r="N196" s="44"/>
      <c r="O196" s="43"/>
      <c r="P196" s="43"/>
      <c r="Q196" s="43"/>
      <c r="R196" s="43"/>
      <c r="S196" s="43"/>
      <c r="T196" s="42">
        <v>1</v>
      </c>
      <c r="U196" s="41" t="s">
        <v>313</v>
      </c>
      <c r="V196" s="40" t="s">
        <v>129</v>
      </c>
      <c r="W196" s="15">
        <v>4</v>
      </c>
      <c r="X196" s="15" t="s">
        <v>72</v>
      </c>
      <c r="Y196" s="15"/>
      <c r="Z196" s="15"/>
      <c r="AA196" s="15"/>
      <c r="AH196" s="67"/>
      <c r="AI196"/>
      <c r="AJ196" s="67"/>
      <c r="AK196"/>
      <c r="AM196"/>
      <c r="AN196"/>
      <c r="AO196" s="39">
        <f t="shared" si="14"/>
        <v>0</v>
      </c>
      <c r="AP196" s="39"/>
      <c r="AQ196" s="39">
        <f t="shared" si="13"/>
        <v>0</v>
      </c>
    </row>
    <row r="197" spans="1:43" ht="16.5" thickBot="1" x14ac:dyDescent="0.3">
      <c r="A197" s="38">
        <v>196</v>
      </c>
      <c r="G197" s="13"/>
      <c r="U197" s="2" t="s">
        <v>268</v>
      </c>
      <c r="V197" s="40"/>
      <c r="W197" s="15"/>
      <c r="X197" s="15" t="s">
        <v>72</v>
      </c>
      <c r="Y197" s="15"/>
      <c r="Z197" s="15"/>
      <c r="AA197" s="15"/>
      <c r="AH197" s="67"/>
      <c r="AI197"/>
      <c r="AJ197" s="67"/>
      <c r="AK197"/>
      <c r="AM197"/>
      <c r="AN197"/>
      <c r="AO197" s="39">
        <f t="shared" si="14"/>
        <v>0</v>
      </c>
      <c r="AP197" s="39"/>
      <c r="AQ197" s="39">
        <f t="shared" ref="AQ197:AQ260" si="15">_xlfn.XLOOKUP(B197,$AH$12:$AH$19,$AI$12:$AI$19,0)</f>
        <v>0</v>
      </c>
    </row>
    <row r="198" spans="1:43" x14ac:dyDescent="0.25">
      <c r="A198" s="38">
        <v>197</v>
      </c>
      <c r="B198" s="105">
        <v>1</v>
      </c>
      <c r="C198" s="104" t="s">
        <v>62</v>
      </c>
      <c r="D198" s="103"/>
      <c r="E198" s="101"/>
      <c r="F198" s="102"/>
      <c r="G198" s="101" t="s">
        <v>308</v>
      </c>
      <c r="H198" s="98"/>
      <c r="I198" s="98"/>
      <c r="J198" s="98"/>
      <c r="K198" s="100" t="s">
        <v>118</v>
      </c>
      <c r="L198" s="98"/>
      <c r="M198" s="98"/>
      <c r="N198" s="99"/>
      <c r="O198" s="98"/>
      <c r="P198" s="98"/>
      <c r="Q198" s="98"/>
      <c r="R198" s="98"/>
      <c r="S198" s="98"/>
      <c r="T198" s="97">
        <v>4</v>
      </c>
      <c r="U198" s="96" t="s">
        <v>308</v>
      </c>
      <c r="V198" s="40" t="s">
        <v>117</v>
      </c>
      <c r="W198" s="15"/>
      <c r="X198" s="15" t="s">
        <v>72</v>
      </c>
      <c r="Y198" s="15"/>
      <c r="Z198" s="15"/>
      <c r="AA198" s="15"/>
      <c r="AH198" s="67"/>
      <c r="AI198"/>
      <c r="AJ198" s="67"/>
      <c r="AK198"/>
      <c r="AM198"/>
      <c r="AN198"/>
      <c r="AO198" s="39">
        <f t="shared" si="14"/>
        <v>0</v>
      </c>
      <c r="AP198" s="39"/>
      <c r="AQ198" s="39">
        <f t="shared" si="15"/>
        <v>0</v>
      </c>
    </row>
    <row r="199" spans="1:43" ht="16.5" thickBot="1" x14ac:dyDescent="0.3">
      <c r="A199" s="38">
        <v>198</v>
      </c>
      <c r="B199" s="64">
        <v>2</v>
      </c>
      <c r="C199" s="66" t="s">
        <v>116</v>
      </c>
      <c r="D199" s="65"/>
      <c r="E199" s="55"/>
      <c r="F199" s="56"/>
      <c r="H199" s="55"/>
      <c r="I199" s="58"/>
      <c r="J199" s="55"/>
      <c r="K199" s="55" t="s">
        <v>115</v>
      </c>
      <c r="L199" s="55"/>
      <c r="M199" s="55"/>
      <c r="N199" s="56"/>
      <c r="O199" s="55"/>
      <c r="P199" s="55"/>
      <c r="Q199" s="55"/>
      <c r="R199" s="55"/>
      <c r="S199" s="55"/>
      <c r="T199" s="54">
        <v>4</v>
      </c>
      <c r="U199" s="53" t="s">
        <v>308</v>
      </c>
      <c r="V199" s="40" t="s">
        <v>114</v>
      </c>
      <c r="W199" s="15"/>
      <c r="X199" s="15" t="s">
        <v>72</v>
      </c>
      <c r="Y199" s="15"/>
      <c r="Z199" s="15"/>
      <c r="AA199" s="15"/>
      <c r="AI199"/>
      <c r="AJ199" s="67"/>
      <c r="AK199"/>
      <c r="AM199"/>
      <c r="AN199"/>
      <c r="AO199" s="39">
        <f t="shared" si="14"/>
        <v>0</v>
      </c>
      <c r="AP199" s="39"/>
      <c r="AQ199" s="39">
        <f t="shared" si="15"/>
        <v>0</v>
      </c>
    </row>
    <row r="200" spans="1:43" ht="21.75" thickBot="1" x14ac:dyDescent="0.3">
      <c r="A200" s="38">
        <v>199</v>
      </c>
      <c r="B200" s="64">
        <v>3</v>
      </c>
      <c r="C200" s="92" t="s">
        <v>113</v>
      </c>
      <c r="D200" s="91" t="s">
        <v>112</v>
      </c>
      <c r="E200" s="87" t="s">
        <v>111</v>
      </c>
      <c r="F200" s="90" t="s">
        <v>110</v>
      </c>
      <c r="G200" s="89"/>
      <c r="H200" s="86"/>
      <c r="I200" s="87"/>
      <c r="J200" s="86"/>
      <c r="K200" s="86" t="s">
        <v>103</v>
      </c>
      <c r="L200" s="109">
        <v>1039</v>
      </c>
      <c r="M200" s="109">
        <v>1051</v>
      </c>
      <c r="N200" s="110">
        <v>1104</v>
      </c>
      <c r="O200" s="109">
        <v>1109</v>
      </c>
      <c r="P200" s="109" t="s">
        <v>109</v>
      </c>
      <c r="Q200" s="87">
        <v>2</v>
      </c>
      <c r="R200" s="87"/>
      <c r="S200" s="86"/>
      <c r="T200" s="85">
        <v>4</v>
      </c>
      <c r="U200" s="84" t="s">
        <v>308</v>
      </c>
      <c r="V200" s="40" t="s">
        <v>102</v>
      </c>
      <c r="W200" s="15">
        <v>2</v>
      </c>
      <c r="X200" s="15" t="s">
        <v>72</v>
      </c>
      <c r="Y200" s="15"/>
      <c r="Z200" s="15"/>
      <c r="AA200" s="15"/>
      <c r="AI200"/>
      <c r="AJ200" s="67"/>
      <c r="AK200"/>
      <c r="AM200"/>
      <c r="AN200"/>
      <c r="AO200" s="39" t="str">
        <f t="shared" si="14"/>
        <v>BOC District 2</v>
      </c>
      <c r="AP200" s="39"/>
      <c r="AQ200" s="39">
        <f t="shared" si="15"/>
        <v>0</v>
      </c>
    </row>
    <row r="201" spans="1:43" thickBot="1" x14ac:dyDescent="0.3">
      <c r="A201" s="38">
        <v>200</v>
      </c>
      <c r="B201" s="64">
        <v>4</v>
      </c>
      <c r="C201" s="66" t="str">
        <f>IF(G201=1,AO201," ")</f>
        <v xml:space="preserve">Alicia Adams </v>
      </c>
      <c r="D201" s="71"/>
      <c r="E201" s="108">
        <v>1039</v>
      </c>
      <c r="F201" s="119">
        <v>29</v>
      </c>
      <c r="G201" s="58">
        <v>1</v>
      </c>
      <c r="H201" s="58">
        <v>1</v>
      </c>
      <c r="I201" s="58" t="str">
        <f>IF(C201=$AI$5,$AJ$5," ")</f>
        <v>REP</v>
      </c>
      <c r="J201" s="55" t="s">
        <v>104</v>
      </c>
      <c r="K201" s="55" t="s">
        <v>103</v>
      </c>
      <c r="L201" s="55"/>
      <c r="M201" s="55"/>
      <c r="N201" s="56"/>
      <c r="O201" s="55"/>
      <c r="P201" s="55"/>
      <c r="Q201" s="55"/>
      <c r="R201" s="55"/>
      <c r="S201" s="55"/>
      <c r="T201" s="54">
        <v>4</v>
      </c>
      <c r="U201" s="53" t="s">
        <v>308</v>
      </c>
      <c r="V201" s="40" t="s">
        <v>102</v>
      </c>
      <c r="W201" s="15">
        <v>2</v>
      </c>
      <c r="X201" s="15" t="s">
        <v>72</v>
      </c>
      <c r="Y201" s="15"/>
      <c r="Z201" s="15"/>
      <c r="AA201" s="15"/>
      <c r="AI201"/>
      <c r="AJ201" s="67"/>
      <c r="AK201"/>
      <c r="AM201"/>
      <c r="AN201"/>
      <c r="AO201" s="39" t="str">
        <f t="shared" si="14"/>
        <v xml:space="preserve">Alicia Adams </v>
      </c>
      <c r="AP201" s="39"/>
      <c r="AQ201" s="39">
        <f t="shared" si="15"/>
        <v>0</v>
      </c>
    </row>
    <row r="202" spans="1:43" thickBot="1" x14ac:dyDescent="0.3">
      <c r="A202" s="38">
        <v>201</v>
      </c>
      <c r="B202" s="64">
        <v>5</v>
      </c>
      <c r="C202" s="66" t="str">
        <f>IF(G202=1,AO202," ")</f>
        <v>Erick Allen</v>
      </c>
      <c r="D202" s="71"/>
      <c r="E202" s="107">
        <v>1039</v>
      </c>
      <c r="F202" s="119">
        <v>30</v>
      </c>
      <c r="G202" s="58">
        <v>1</v>
      </c>
      <c r="H202" s="58">
        <f>G202</f>
        <v>1</v>
      </c>
      <c r="I202" s="58" t="str">
        <f>IF(C202=$AI$6,$AJ$6," ")</f>
        <v>DEM</v>
      </c>
      <c r="J202" s="55" t="s">
        <v>104</v>
      </c>
      <c r="K202" s="55" t="s">
        <v>103</v>
      </c>
      <c r="L202" s="55"/>
      <c r="M202" s="55"/>
      <c r="N202" s="56"/>
      <c r="O202" s="55"/>
      <c r="P202" s="55"/>
      <c r="Q202" s="55"/>
      <c r="R202" s="55"/>
      <c r="S202" s="55"/>
      <c r="T202" s="54">
        <v>4</v>
      </c>
      <c r="U202" s="53" t="s">
        <v>308</v>
      </c>
      <c r="V202" s="40" t="s">
        <v>102</v>
      </c>
      <c r="W202" s="15">
        <v>2</v>
      </c>
      <c r="X202" s="15" t="s">
        <v>72</v>
      </c>
      <c r="Y202" s="15"/>
      <c r="Z202" s="15"/>
      <c r="AA202" s="15"/>
      <c r="AI202"/>
      <c r="AJ202" s="67"/>
      <c r="AK202"/>
      <c r="AM202"/>
      <c r="AN202"/>
      <c r="AO202" s="39" t="str">
        <f t="shared" si="14"/>
        <v>Erick Allen</v>
      </c>
      <c r="AP202" s="39"/>
      <c r="AQ202" s="39">
        <f t="shared" si="15"/>
        <v>0</v>
      </c>
    </row>
    <row r="203" spans="1:43" thickBot="1" x14ac:dyDescent="0.3">
      <c r="A203" s="38">
        <v>202</v>
      </c>
      <c r="B203" s="64">
        <v>6</v>
      </c>
      <c r="C203" s="66" t="str">
        <f>IF(G203=1,AO203," ")</f>
        <v>Jaha V. Howard</v>
      </c>
      <c r="D203" s="71"/>
      <c r="E203" s="107">
        <v>1051</v>
      </c>
      <c r="F203" s="119">
        <v>32</v>
      </c>
      <c r="G203" s="58">
        <v>1</v>
      </c>
      <c r="H203" s="58">
        <f>G203</f>
        <v>1</v>
      </c>
      <c r="I203" s="58" t="str">
        <f>IF(C203=$AI$7,$AJ$7," ")</f>
        <v>DEM</v>
      </c>
      <c r="J203" s="55" t="s">
        <v>104</v>
      </c>
      <c r="K203" s="55" t="s">
        <v>103</v>
      </c>
      <c r="L203" s="55"/>
      <c r="M203" s="55"/>
      <c r="N203" s="56"/>
      <c r="O203" s="55"/>
      <c r="P203" s="55"/>
      <c r="Q203" s="55"/>
      <c r="R203" s="55"/>
      <c r="S203" s="55"/>
      <c r="T203" s="54">
        <v>4</v>
      </c>
      <c r="U203" s="53" t="s">
        <v>308</v>
      </c>
      <c r="V203" s="40" t="s">
        <v>102</v>
      </c>
      <c r="W203" s="15">
        <v>2</v>
      </c>
      <c r="X203" s="15" t="s">
        <v>72</v>
      </c>
      <c r="Y203" s="15"/>
      <c r="Z203" s="15"/>
      <c r="AA203" s="15"/>
      <c r="AI203"/>
      <c r="AJ203" s="67"/>
      <c r="AK203"/>
      <c r="AM203"/>
      <c r="AN203"/>
      <c r="AO203" s="39" t="str">
        <f t="shared" si="14"/>
        <v>Jaha V. Howard</v>
      </c>
      <c r="AP203" s="39"/>
      <c r="AQ203" s="39">
        <f t="shared" si="15"/>
        <v>0</v>
      </c>
    </row>
    <row r="204" spans="1:43" thickBot="1" x14ac:dyDescent="0.3">
      <c r="A204" s="38">
        <v>203</v>
      </c>
      <c r="B204" s="64">
        <v>7</v>
      </c>
      <c r="C204" s="66" t="str">
        <f>IF(G204=1,AO204," ")</f>
        <v>Tanisha Whorton</v>
      </c>
      <c r="D204" s="71"/>
      <c r="E204" s="107">
        <v>1104</v>
      </c>
      <c r="F204" s="119">
        <v>34</v>
      </c>
      <c r="G204" s="58">
        <v>1</v>
      </c>
      <c r="H204" s="58">
        <f>G204</f>
        <v>1</v>
      </c>
      <c r="I204" s="58" t="str">
        <f>IF(C204=$AI$8,$AJ$8," ")</f>
        <v>DEM</v>
      </c>
      <c r="J204" s="55" t="s">
        <v>104</v>
      </c>
      <c r="K204" s="55" t="s">
        <v>103</v>
      </c>
      <c r="L204" s="55"/>
      <c r="M204" s="55"/>
      <c r="N204" s="56"/>
      <c r="O204" s="55"/>
      <c r="P204" s="55"/>
      <c r="Q204" s="55"/>
      <c r="R204" s="55"/>
      <c r="S204" s="55"/>
      <c r="T204" s="54">
        <v>4</v>
      </c>
      <c r="U204" s="53" t="s">
        <v>308</v>
      </c>
      <c r="V204" s="40" t="s">
        <v>102</v>
      </c>
      <c r="W204" s="15">
        <v>2</v>
      </c>
      <c r="X204" s="15" t="s">
        <v>72</v>
      </c>
      <c r="Y204" s="15"/>
      <c r="Z204" s="15"/>
      <c r="AA204" s="15"/>
      <c r="AI204"/>
      <c r="AJ204" s="67"/>
      <c r="AK204"/>
      <c r="AM204"/>
      <c r="AN204"/>
      <c r="AO204" s="39" t="str">
        <f t="shared" si="14"/>
        <v>Tanisha Whorton</v>
      </c>
      <c r="AP204" s="39"/>
      <c r="AQ204" s="39">
        <f t="shared" si="15"/>
        <v>0</v>
      </c>
    </row>
    <row r="205" spans="1:43" thickBot="1" x14ac:dyDescent="0.3">
      <c r="A205" s="38">
        <v>204</v>
      </c>
      <c r="B205" s="64">
        <v>8</v>
      </c>
      <c r="C205" s="66" t="str">
        <f>IF(G205=1,AO205," ")</f>
        <v>Tracy Stevenson</v>
      </c>
      <c r="D205" s="71"/>
      <c r="E205" s="107">
        <v>1109</v>
      </c>
      <c r="F205" s="119">
        <v>36</v>
      </c>
      <c r="G205" s="58">
        <v>1</v>
      </c>
      <c r="H205" s="58">
        <f>G205</f>
        <v>1</v>
      </c>
      <c r="I205" s="58" t="str">
        <f>IF(C205=$AI$9,$AJ$9," ")</f>
        <v>DEM</v>
      </c>
      <c r="J205" s="55" t="s">
        <v>104</v>
      </c>
      <c r="K205" s="55" t="s">
        <v>103</v>
      </c>
      <c r="L205" s="55"/>
      <c r="M205" s="55"/>
      <c r="N205" s="56"/>
      <c r="O205" s="55"/>
      <c r="P205" s="55"/>
      <c r="Q205" s="55"/>
      <c r="R205" s="55"/>
      <c r="S205" s="55"/>
      <c r="T205" s="54">
        <v>4</v>
      </c>
      <c r="U205" s="53" t="s">
        <v>308</v>
      </c>
      <c r="V205" s="40" t="s">
        <v>102</v>
      </c>
      <c r="W205" s="15">
        <v>2</v>
      </c>
      <c r="X205" s="15" t="s">
        <v>72</v>
      </c>
      <c r="Y205" s="15"/>
      <c r="Z205" s="15"/>
      <c r="AA205" s="15"/>
      <c r="AH205" s="67"/>
      <c r="AI205"/>
      <c r="AJ205" s="67"/>
      <c r="AK205"/>
      <c r="AM205"/>
      <c r="AN205"/>
      <c r="AO205" s="39" t="str">
        <f t="shared" si="14"/>
        <v>Tracy Stevenson</v>
      </c>
      <c r="AP205" s="39"/>
      <c r="AQ205" s="39">
        <f t="shared" si="15"/>
        <v>0</v>
      </c>
    </row>
    <row r="206" spans="1:43" ht="15" x14ac:dyDescent="0.25">
      <c r="A206" s="38">
        <v>205</v>
      </c>
      <c r="B206" s="64">
        <v>9</v>
      </c>
      <c r="C206" s="74" t="str">
        <f>IF(G206=1,AQ206,IF(G206="BLK",$AI$17," "))</f>
        <v xml:space="preserve"> </v>
      </c>
      <c r="D206" s="129"/>
      <c r="E206" s="55"/>
      <c r="F206" s="56"/>
      <c r="G206" s="58"/>
      <c r="H206" s="58"/>
      <c r="I206" s="58" t="str">
        <f>IF(C206=$AI$10,$AJ$10," ")</f>
        <v xml:space="preserve"> </v>
      </c>
      <c r="J206" s="55"/>
      <c r="K206" s="55" t="s">
        <v>103</v>
      </c>
      <c r="L206" s="55"/>
      <c r="M206" s="55"/>
      <c r="N206" s="56"/>
      <c r="O206" s="55"/>
      <c r="P206" s="55"/>
      <c r="Q206" s="55"/>
      <c r="R206" s="55"/>
      <c r="S206" s="55"/>
      <c r="T206" s="54">
        <v>4</v>
      </c>
      <c r="U206" s="53" t="s">
        <v>308</v>
      </c>
      <c r="V206" s="40" t="s">
        <v>102</v>
      </c>
      <c r="W206" s="15">
        <v>2</v>
      </c>
      <c r="X206" s="15" t="s">
        <v>72</v>
      </c>
      <c r="Y206" s="15"/>
      <c r="Z206" s="15"/>
      <c r="AA206" s="15"/>
      <c r="AH206" s="67"/>
      <c r="AI206"/>
      <c r="AJ206" s="67"/>
      <c r="AK206"/>
      <c r="AM206"/>
      <c r="AN206"/>
      <c r="AO206" s="39" t="str">
        <f t="shared" si="14"/>
        <v>BLANK</v>
      </c>
      <c r="AP206" s="39"/>
      <c r="AQ206" s="39">
        <f t="shared" si="15"/>
        <v>0</v>
      </c>
    </row>
    <row r="207" spans="1:43" ht="15" x14ac:dyDescent="0.25">
      <c r="A207" s="38">
        <v>206</v>
      </c>
      <c r="B207" s="64">
        <v>10</v>
      </c>
      <c r="C207" s="66" t="str">
        <f>IF(G207=1,AO207," ")</f>
        <v xml:space="preserve"> </v>
      </c>
      <c r="D207" s="65"/>
      <c r="E207" s="55"/>
      <c r="F207" s="56"/>
      <c r="G207" s="58"/>
      <c r="H207" s="58"/>
      <c r="I207" s="58" t="str">
        <f>IF(C207=$AI$10,$AJ$10," ")</f>
        <v xml:space="preserve"> </v>
      </c>
      <c r="J207" s="55"/>
      <c r="K207" s="55" t="s">
        <v>103</v>
      </c>
      <c r="L207" s="55"/>
      <c r="M207" s="55"/>
      <c r="N207" s="56"/>
      <c r="O207" s="55"/>
      <c r="P207" s="55"/>
      <c r="Q207" s="55"/>
      <c r="R207" s="55"/>
      <c r="S207" s="55"/>
      <c r="T207" s="54">
        <v>4</v>
      </c>
      <c r="U207" s="53" t="s">
        <v>308</v>
      </c>
      <c r="V207" s="40" t="s">
        <v>102</v>
      </c>
      <c r="W207" s="15">
        <v>2</v>
      </c>
      <c r="X207" s="15" t="s">
        <v>72</v>
      </c>
      <c r="Y207" s="15"/>
      <c r="Z207" s="15"/>
      <c r="AA207" s="15"/>
      <c r="AH207" s="67"/>
      <c r="AI207"/>
      <c r="AJ207" s="67"/>
      <c r="AK207"/>
      <c r="AO207" s="39" t="str">
        <f t="shared" si="14"/>
        <v>Write In</v>
      </c>
      <c r="AP207" s="39"/>
      <c r="AQ207" s="39">
        <f t="shared" si="15"/>
        <v>0</v>
      </c>
    </row>
    <row r="208" spans="1:43" hidden="1" x14ac:dyDescent="0.25">
      <c r="A208" s="75">
        <v>207</v>
      </c>
      <c r="B208" s="64">
        <v>11</v>
      </c>
      <c r="C208" s="79" t="s">
        <v>101</v>
      </c>
      <c r="D208" s="78"/>
      <c r="E208" s="55"/>
      <c r="F208" s="56"/>
      <c r="G208" s="59"/>
      <c r="H208" s="58"/>
      <c r="I208" s="58"/>
      <c r="J208" s="55"/>
      <c r="K208" s="55" t="s">
        <v>100</v>
      </c>
      <c r="L208" s="55"/>
      <c r="M208" s="55"/>
      <c r="N208" s="56"/>
      <c r="O208" s="55"/>
      <c r="P208" s="55"/>
      <c r="Q208" s="55"/>
      <c r="R208" s="55"/>
      <c r="S208" s="55"/>
      <c r="T208" s="55"/>
      <c r="U208" s="53" t="s">
        <v>308</v>
      </c>
      <c r="V208" s="40" t="s">
        <v>99</v>
      </c>
      <c r="W208" s="15"/>
      <c r="X208" s="15" t="s">
        <v>72</v>
      </c>
      <c r="Y208" s="15"/>
      <c r="Z208" s="15"/>
      <c r="AA208" s="15"/>
      <c r="AB208" s="211">
        <v>29</v>
      </c>
      <c r="AC208" s="210" t="s">
        <v>312</v>
      </c>
      <c r="AD208" s="210" t="s">
        <v>107</v>
      </c>
      <c r="AH208" s="67"/>
      <c r="AI208"/>
      <c r="AJ208" s="67"/>
      <c r="AK208"/>
      <c r="AO208" s="39">
        <f t="shared" si="14"/>
        <v>0</v>
      </c>
      <c r="AP208" s="39"/>
      <c r="AQ208" s="39" t="str">
        <f t="shared" si="15"/>
        <v>BOC District 4</v>
      </c>
    </row>
    <row r="209" spans="1:43" ht="15" hidden="1" x14ac:dyDescent="0.25">
      <c r="A209" s="75">
        <v>208</v>
      </c>
      <c r="B209" s="64">
        <v>12</v>
      </c>
      <c r="C209" s="66" t="str">
        <f>IF(G209=1,AQ209," ")</f>
        <v xml:space="preserve"> </v>
      </c>
      <c r="D209" s="65"/>
      <c r="E209" s="55"/>
      <c r="F209" s="56"/>
      <c r="G209" s="58"/>
      <c r="H209" s="58"/>
      <c r="I209" s="58" t="str">
        <f>IF(C209=$AI$13,$AJ$13," ")</f>
        <v xml:space="preserve"> </v>
      </c>
      <c r="J209" s="55"/>
      <c r="K209" s="55" t="s">
        <v>100</v>
      </c>
      <c r="L209" s="55"/>
      <c r="M209" s="55"/>
      <c r="N209" s="56"/>
      <c r="O209" s="55"/>
      <c r="P209" s="55"/>
      <c r="Q209" s="55"/>
      <c r="R209" s="55"/>
      <c r="S209" s="55"/>
      <c r="T209" s="55"/>
      <c r="U209" s="53" t="s">
        <v>308</v>
      </c>
      <c r="V209" s="40" t="s">
        <v>99</v>
      </c>
      <c r="W209" s="15"/>
      <c r="X209" s="15" t="s">
        <v>72</v>
      </c>
      <c r="Y209" s="15"/>
      <c r="Z209" s="15"/>
      <c r="AA209" s="15"/>
      <c r="AB209" s="211">
        <v>31</v>
      </c>
      <c r="AC209" s="210" t="s">
        <v>311</v>
      </c>
      <c r="AD209" s="210" t="s">
        <v>107</v>
      </c>
      <c r="AH209" s="67"/>
      <c r="AI209"/>
      <c r="AJ209" s="67"/>
      <c r="AK209"/>
      <c r="AO209" s="39">
        <f t="shared" si="14"/>
        <v>0</v>
      </c>
      <c r="AP209" s="39"/>
      <c r="AQ209" s="39" t="str">
        <f t="shared" si="15"/>
        <v>Julien Grhas</v>
      </c>
    </row>
    <row r="210" spans="1:43" ht="15" hidden="1" x14ac:dyDescent="0.25">
      <c r="A210" s="75">
        <v>209</v>
      </c>
      <c r="B210" s="64">
        <v>13</v>
      </c>
      <c r="C210" s="66" t="str">
        <f>IF(G210=1,AQ210," ")</f>
        <v xml:space="preserve"> </v>
      </c>
      <c r="D210" s="65"/>
      <c r="E210" s="55"/>
      <c r="F210" s="56"/>
      <c r="G210" s="58"/>
      <c r="H210" s="58"/>
      <c r="I210" s="58" t="str">
        <f>IF(C210=$AI$14,$AJ$14," ")</f>
        <v xml:space="preserve"> </v>
      </c>
      <c r="J210" s="55"/>
      <c r="K210" s="55" t="s">
        <v>100</v>
      </c>
      <c r="L210" s="55"/>
      <c r="M210" s="55"/>
      <c r="N210" s="56"/>
      <c r="O210" s="55"/>
      <c r="P210" s="55"/>
      <c r="Q210" s="55"/>
      <c r="R210" s="55"/>
      <c r="S210" s="55"/>
      <c r="T210" s="55"/>
      <c r="U210" s="53" t="s">
        <v>308</v>
      </c>
      <c r="V210" s="40" t="s">
        <v>99</v>
      </c>
      <c r="W210" s="15"/>
      <c r="X210" s="15" t="s">
        <v>72</v>
      </c>
      <c r="Y210" s="15"/>
      <c r="Z210" s="15"/>
      <c r="AA210" s="15"/>
      <c r="AB210" s="211">
        <v>33</v>
      </c>
      <c r="AC210" s="210" t="s">
        <v>310</v>
      </c>
      <c r="AD210" s="210" t="s">
        <v>107</v>
      </c>
      <c r="AH210" s="67"/>
      <c r="AI210"/>
      <c r="AJ210" s="67"/>
      <c r="AK210"/>
      <c r="AO210" s="39">
        <f t="shared" si="14"/>
        <v>0</v>
      </c>
      <c r="AP210" s="39"/>
      <c r="AQ210" s="39" t="str">
        <f t="shared" si="15"/>
        <v>Matthew Hardwick</v>
      </c>
    </row>
    <row r="211" spans="1:43" ht="15" hidden="1" x14ac:dyDescent="0.25">
      <c r="A211" s="75">
        <v>210</v>
      </c>
      <c r="B211" s="64">
        <v>14</v>
      </c>
      <c r="C211" s="66" t="str">
        <f>IF(G211=1,AQ211," ")</f>
        <v xml:space="preserve"> </v>
      </c>
      <c r="D211" s="65"/>
      <c r="E211" s="55"/>
      <c r="F211" s="56"/>
      <c r="G211" s="58"/>
      <c r="H211" s="58"/>
      <c r="I211" s="58" t="str">
        <f>IF(C211=$AI$15,$AJ$15," ")</f>
        <v xml:space="preserve"> </v>
      </c>
      <c r="J211" s="55"/>
      <c r="K211" s="55" t="s">
        <v>100</v>
      </c>
      <c r="L211" s="55"/>
      <c r="M211" s="55"/>
      <c r="N211" s="56"/>
      <c r="O211" s="55"/>
      <c r="P211" s="55"/>
      <c r="Q211" s="55"/>
      <c r="R211" s="55"/>
      <c r="S211" s="55"/>
      <c r="T211" s="55"/>
      <c r="U211" s="53" t="s">
        <v>308</v>
      </c>
      <c r="V211" s="40" t="s">
        <v>99</v>
      </c>
      <c r="W211" s="15"/>
      <c r="X211" s="15" t="s">
        <v>72</v>
      </c>
      <c r="Y211" s="15"/>
      <c r="Z211" s="15"/>
      <c r="AA211" s="15"/>
      <c r="AB211" s="211">
        <v>35</v>
      </c>
      <c r="AC211" s="210" t="s">
        <v>309</v>
      </c>
      <c r="AD211" s="210" t="s">
        <v>107</v>
      </c>
      <c r="AH211" s="67"/>
      <c r="AI211"/>
      <c r="AJ211" s="67"/>
      <c r="AK211"/>
      <c r="AO211" s="39">
        <f t="shared" si="14"/>
        <v>0</v>
      </c>
      <c r="AP211" s="39"/>
      <c r="AQ211" s="39" t="str">
        <f t="shared" si="15"/>
        <v>Yashica Marshall</v>
      </c>
    </row>
    <row r="212" spans="1:43" ht="15" hidden="1" x14ac:dyDescent="0.25">
      <c r="A212" s="75">
        <v>211</v>
      </c>
      <c r="B212" s="64">
        <v>15</v>
      </c>
      <c r="C212" s="66" t="str">
        <f>IF(G212=1,AQ212," ")</f>
        <v xml:space="preserve"> </v>
      </c>
      <c r="D212" s="65"/>
      <c r="E212" s="55"/>
      <c r="F212" s="56"/>
      <c r="G212" s="58"/>
      <c r="H212" s="58"/>
      <c r="I212" s="58" t="str">
        <f>IF(C212=$AI$16,$AJ$16," ")</f>
        <v xml:space="preserve"> </v>
      </c>
      <c r="J212" s="55"/>
      <c r="K212" s="55" t="s">
        <v>100</v>
      </c>
      <c r="L212" s="55"/>
      <c r="M212" s="55"/>
      <c r="N212" s="56"/>
      <c r="O212" s="55"/>
      <c r="P212" s="55"/>
      <c r="Q212" s="55"/>
      <c r="R212" s="55"/>
      <c r="S212" s="55"/>
      <c r="T212" s="55"/>
      <c r="U212" s="53" t="s">
        <v>308</v>
      </c>
      <c r="V212" s="40" t="s">
        <v>99</v>
      </c>
      <c r="W212" s="15"/>
      <c r="X212" s="15" t="s">
        <v>72</v>
      </c>
      <c r="Y212" s="15"/>
      <c r="Z212" s="15"/>
      <c r="AA212" s="15"/>
      <c r="AH212" s="67"/>
      <c r="AI212"/>
      <c r="AJ212" s="67"/>
      <c r="AK212"/>
      <c r="AO212" s="39">
        <f t="shared" si="14"/>
        <v>0</v>
      </c>
      <c r="AP212" s="39"/>
      <c r="AQ212" s="39" t="str">
        <f t="shared" si="15"/>
        <v>Monique Sheffield</v>
      </c>
    </row>
    <row r="213" spans="1:43" ht="15" hidden="1" x14ac:dyDescent="0.25">
      <c r="A213" s="75">
        <v>212</v>
      </c>
      <c r="B213" s="64">
        <v>16</v>
      </c>
      <c r="C213" s="74" t="str">
        <f>IF(G213=1,AQ213,IF(G213="BLK",$AI$17," "))</f>
        <v xml:space="preserve"> </v>
      </c>
      <c r="D213" s="129"/>
      <c r="E213" s="55"/>
      <c r="F213" s="56"/>
      <c r="G213" s="58"/>
      <c r="H213" s="58"/>
      <c r="I213" s="58" t="str">
        <f>IF(C213=$AI$17,$AJ$17," ")</f>
        <v xml:space="preserve"> </v>
      </c>
      <c r="J213" s="55"/>
      <c r="K213" s="55" t="s">
        <v>100</v>
      </c>
      <c r="L213" s="55"/>
      <c r="M213" s="55"/>
      <c r="N213" s="56"/>
      <c r="O213" s="55"/>
      <c r="P213" s="55"/>
      <c r="Q213" s="55"/>
      <c r="R213" s="55"/>
      <c r="S213" s="55"/>
      <c r="T213" s="55"/>
      <c r="U213" s="53" t="s">
        <v>308</v>
      </c>
      <c r="V213" s="40" t="s">
        <v>99</v>
      </c>
      <c r="W213" s="15"/>
      <c r="X213" s="15" t="s">
        <v>72</v>
      </c>
      <c r="Y213" s="15"/>
      <c r="Z213" s="15"/>
      <c r="AA213" s="15"/>
      <c r="AH213" s="67"/>
      <c r="AI213"/>
      <c r="AJ213" s="67"/>
      <c r="AK213"/>
      <c r="AO213" s="39">
        <f t="shared" si="14"/>
        <v>0</v>
      </c>
      <c r="AP213" s="39"/>
      <c r="AQ213" s="39" t="str">
        <f t="shared" si="15"/>
        <v>BLANK</v>
      </c>
    </row>
    <row r="214" spans="1:43" ht="15" hidden="1" x14ac:dyDescent="0.25">
      <c r="A214" s="75">
        <v>213</v>
      </c>
      <c r="B214" s="64">
        <v>17</v>
      </c>
      <c r="C214" s="66" t="str">
        <f>IF(G214=1,AQ214," ")</f>
        <v xml:space="preserve"> </v>
      </c>
      <c r="D214" s="65"/>
      <c r="E214" s="55"/>
      <c r="F214" s="56"/>
      <c r="G214" s="58"/>
      <c r="H214" s="58"/>
      <c r="I214" s="58" t="str">
        <f>IF(C214=$AI$18,$AJ$18," ")</f>
        <v xml:space="preserve"> </v>
      </c>
      <c r="J214" s="55"/>
      <c r="K214" s="55" t="s">
        <v>100</v>
      </c>
      <c r="L214" s="55"/>
      <c r="M214" s="55"/>
      <c r="N214" s="56"/>
      <c r="O214" s="55"/>
      <c r="P214" s="55"/>
      <c r="Q214" s="55"/>
      <c r="R214" s="55"/>
      <c r="S214" s="55"/>
      <c r="T214" s="55"/>
      <c r="U214" s="53" t="s">
        <v>308</v>
      </c>
      <c r="V214" s="40" t="s">
        <v>99</v>
      </c>
      <c r="W214" s="15"/>
      <c r="X214" s="15" t="s">
        <v>72</v>
      </c>
      <c r="Y214" s="15"/>
      <c r="Z214" s="15"/>
      <c r="AA214" s="15"/>
      <c r="AB214" s="4">
        <v>30</v>
      </c>
      <c r="AC214" s="5" t="s">
        <v>312</v>
      </c>
      <c r="AD214" s="5" t="s">
        <v>105</v>
      </c>
      <c r="AH214" s="67"/>
      <c r="AI214"/>
      <c r="AJ214" s="67"/>
      <c r="AK214"/>
      <c r="AO214" s="39">
        <f t="shared" si="14"/>
        <v>0</v>
      </c>
      <c r="AP214" s="39"/>
      <c r="AQ214" s="39" t="str">
        <f t="shared" si="15"/>
        <v>BLANK</v>
      </c>
    </row>
    <row r="215" spans="1:43" ht="15" hidden="1" x14ac:dyDescent="0.25">
      <c r="A215" s="75">
        <v>214</v>
      </c>
      <c r="B215" s="64">
        <v>18</v>
      </c>
      <c r="C215" s="66" t="str">
        <f>IF(G215=1,AQ215," ")</f>
        <v xml:space="preserve"> </v>
      </c>
      <c r="D215" s="65"/>
      <c r="E215" s="55"/>
      <c r="F215" s="56"/>
      <c r="G215" s="58"/>
      <c r="H215" s="58"/>
      <c r="I215" s="58" t="str">
        <f>IF(C215=$AI$19,$AJ$19," ")</f>
        <v xml:space="preserve"> </v>
      </c>
      <c r="J215" s="55"/>
      <c r="K215" s="55" t="s">
        <v>100</v>
      </c>
      <c r="L215" s="55"/>
      <c r="M215" s="55"/>
      <c r="N215" s="56"/>
      <c r="O215" s="55"/>
      <c r="P215" s="55"/>
      <c r="Q215" s="55"/>
      <c r="R215" s="55"/>
      <c r="S215" s="55"/>
      <c r="T215" s="55"/>
      <c r="U215" s="53" t="s">
        <v>308</v>
      </c>
      <c r="V215" s="40" t="s">
        <v>99</v>
      </c>
      <c r="W215" s="15"/>
      <c r="X215" s="15" t="s">
        <v>72</v>
      </c>
      <c r="Y215" s="15"/>
      <c r="Z215" s="15"/>
      <c r="AA215" s="15"/>
      <c r="AB215" s="4">
        <v>32</v>
      </c>
      <c r="AC215" s="5" t="s">
        <v>311</v>
      </c>
      <c r="AD215" s="5" t="s">
        <v>105</v>
      </c>
      <c r="AH215" s="67"/>
      <c r="AI215"/>
      <c r="AJ215" s="67"/>
      <c r="AK215"/>
      <c r="AO215" s="39">
        <f t="shared" si="14"/>
        <v>0</v>
      </c>
      <c r="AP215" s="39"/>
      <c r="AQ215" s="39" t="str">
        <f t="shared" si="15"/>
        <v>Write In</v>
      </c>
    </row>
    <row r="216" spans="1:43" thickBot="1" x14ac:dyDescent="0.3">
      <c r="A216" s="38">
        <v>215</v>
      </c>
      <c r="B216" s="64">
        <v>19</v>
      </c>
      <c r="C216" s="66"/>
      <c r="D216" s="65"/>
      <c r="E216" s="55"/>
      <c r="F216" s="56"/>
      <c r="G216" s="58"/>
      <c r="H216" s="58"/>
      <c r="I216" s="58"/>
      <c r="J216" s="55"/>
      <c r="K216" s="55"/>
      <c r="L216" s="55"/>
      <c r="M216" s="55"/>
      <c r="N216" s="56"/>
      <c r="O216" s="55"/>
      <c r="P216" s="55"/>
      <c r="Q216" s="55"/>
      <c r="R216" s="55"/>
      <c r="S216" s="55"/>
      <c r="T216" s="54">
        <v>4</v>
      </c>
      <c r="U216" s="53" t="s">
        <v>308</v>
      </c>
      <c r="V216" s="40" t="s">
        <v>85</v>
      </c>
      <c r="W216" s="15">
        <v>2</v>
      </c>
      <c r="X216" s="15" t="s">
        <v>72</v>
      </c>
      <c r="Y216" s="15"/>
      <c r="Z216" s="15"/>
      <c r="AA216" s="15"/>
      <c r="AB216" s="4">
        <v>34</v>
      </c>
      <c r="AC216" s="5" t="s">
        <v>310</v>
      </c>
      <c r="AD216" s="5" t="s">
        <v>105</v>
      </c>
      <c r="AH216" s="67"/>
      <c r="AI216"/>
      <c r="AJ216" s="67"/>
      <c r="AK216"/>
      <c r="AO216" s="39">
        <f t="shared" si="14"/>
        <v>0</v>
      </c>
      <c r="AP216" s="39"/>
      <c r="AQ216" s="39">
        <f t="shared" si="15"/>
        <v>0</v>
      </c>
    </row>
    <row r="217" spans="1:43" ht="16.5" thickBot="1" x14ac:dyDescent="0.3">
      <c r="A217" s="38">
        <v>216</v>
      </c>
      <c r="B217" s="64">
        <v>20</v>
      </c>
      <c r="C217" s="74" t="s">
        <v>98</v>
      </c>
      <c r="D217" s="71"/>
      <c r="E217" s="58"/>
      <c r="F217" s="73"/>
      <c r="G217" s="59"/>
      <c r="H217" s="58"/>
      <c r="I217" s="58"/>
      <c r="J217" s="55"/>
      <c r="K217" s="55" t="s">
        <v>97</v>
      </c>
      <c r="L217" s="55"/>
      <c r="M217" s="55"/>
      <c r="N217" s="56"/>
      <c r="O217" s="55"/>
      <c r="P217" s="55"/>
      <c r="Q217" s="55"/>
      <c r="R217" s="55"/>
      <c r="S217" s="55"/>
      <c r="T217" s="54">
        <v>4</v>
      </c>
      <c r="U217" s="53" t="s">
        <v>308</v>
      </c>
      <c r="V217" s="40" t="s">
        <v>85</v>
      </c>
      <c r="W217" s="15">
        <v>2</v>
      </c>
      <c r="X217" s="15" t="s">
        <v>72</v>
      </c>
      <c r="Y217" s="15"/>
      <c r="Z217" s="15"/>
      <c r="AA217" s="15"/>
      <c r="AB217" s="4">
        <v>36</v>
      </c>
      <c r="AC217" s="5" t="s">
        <v>309</v>
      </c>
      <c r="AD217" s="5" t="s">
        <v>105</v>
      </c>
      <c r="AH217" s="67"/>
      <c r="AI217"/>
      <c r="AJ217" s="67"/>
      <c r="AK217"/>
      <c r="AO217" s="39">
        <f t="shared" si="14"/>
        <v>0</v>
      </c>
      <c r="AP217" s="39"/>
      <c r="AQ217" s="39">
        <f t="shared" si="15"/>
        <v>0</v>
      </c>
    </row>
    <row r="218" spans="1:43" ht="16.5" thickBot="1" x14ac:dyDescent="0.3">
      <c r="A218" s="38">
        <v>217</v>
      </c>
      <c r="B218" s="64">
        <v>21</v>
      </c>
      <c r="C218" s="74" t="s">
        <v>77</v>
      </c>
      <c r="D218" s="71"/>
      <c r="E218" s="130">
        <v>1051</v>
      </c>
      <c r="F218" s="80">
        <v>31</v>
      </c>
      <c r="G218" s="59">
        <v>0</v>
      </c>
      <c r="H218" s="150">
        <v>1</v>
      </c>
      <c r="I218" s="58" t="s">
        <v>107</v>
      </c>
      <c r="J218" s="55" t="s">
        <v>104</v>
      </c>
      <c r="K218" s="55" t="s">
        <v>95</v>
      </c>
      <c r="L218" s="55"/>
      <c r="M218" s="55"/>
      <c r="N218" s="56"/>
      <c r="O218" s="55"/>
      <c r="P218" s="55"/>
      <c r="Q218" s="55"/>
      <c r="R218" s="55"/>
      <c r="S218" s="55"/>
      <c r="T218" s="54">
        <v>4</v>
      </c>
      <c r="U218" s="53" t="s">
        <v>308</v>
      </c>
      <c r="V218" s="40" t="s">
        <v>85</v>
      </c>
      <c r="W218" s="15">
        <v>2</v>
      </c>
      <c r="X218" s="15" t="s">
        <v>72</v>
      </c>
      <c r="Y218" s="15"/>
      <c r="Z218" s="15"/>
      <c r="AA218" s="15"/>
      <c r="AH218" s="67"/>
      <c r="AI218"/>
      <c r="AJ218" s="67"/>
      <c r="AK218"/>
      <c r="AO218" s="39">
        <f t="shared" si="14"/>
        <v>0</v>
      </c>
      <c r="AP218" s="39"/>
      <c r="AQ218" s="39">
        <f t="shared" si="15"/>
        <v>0</v>
      </c>
    </row>
    <row r="219" spans="1:43" ht="16.5" thickBot="1" x14ac:dyDescent="0.3">
      <c r="A219" s="38">
        <v>218</v>
      </c>
      <c r="B219" s="64">
        <v>22</v>
      </c>
      <c r="C219" s="74" t="s">
        <v>77</v>
      </c>
      <c r="D219" s="71"/>
      <c r="E219" s="130">
        <v>1104</v>
      </c>
      <c r="F219" s="80">
        <v>33</v>
      </c>
      <c r="G219" s="59">
        <v>0</v>
      </c>
      <c r="H219" s="150">
        <v>1</v>
      </c>
      <c r="I219" s="58" t="s">
        <v>107</v>
      </c>
      <c r="J219" s="55" t="s">
        <v>104</v>
      </c>
      <c r="K219" s="55" t="s">
        <v>93</v>
      </c>
      <c r="L219" s="55"/>
      <c r="M219" s="55"/>
      <c r="N219" s="56"/>
      <c r="O219" s="55"/>
      <c r="P219" s="55"/>
      <c r="Q219" s="55"/>
      <c r="R219" s="55"/>
      <c r="S219" s="55"/>
      <c r="T219" s="54">
        <v>4</v>
      </c>
      <c r="U219" s="53" t="s">
        <v>308</v>
      </c>
      <c r="V219" s="40" t="s">
        <v>85</v>
      </c>
      <c r="W219" s="15">
        <v>2</v>
      </c>
      <c r="X219" s="15" t="s">
        <v>72</v>
      </c>
      <c r="Y219" s="15"/>
      <c r="Z219" s="15"/>
      <c r="AA219" s="15"/>
      <c r="AH219" s="67"/>
      <c r="AI219"/>
      <c r="AJ219" s="67"/>
      <c r="AK219"/>
      <c r="AO219" s="39">
        <f t="shared" si="14"/>
        <v>0</v>
      </c>
      <c r="AP219" s="39"/>
      <c r="AQ219" s="39">
        <f t="shared" si="15"/>
        <v>0</v>
      </c>
    </row>
    <row r="220" spans="1:43" ht="16.5" thickBot="1" x14ac:dyDescent="0.3">
      <c r="A220" s="38">
        <v>219</v>
      </c>
      <c r="B220" s="64">
        <v>23</v>
      </c>
      <c r="C220" s="74" t="s">
        <v>77</v>
      </c>
      <c r="D220" s="71"/>
      <c r="E220" s="68">
        <v>1109</v>
      </c>
      <c r="F220" s="80">
        <v>35</v>
      </c>
      <c r="G220" s="59">
        <v>0</v>
      </c>
      <c r="H220" s="150">
        <v>1</v>
      </c>
      <c r="I220" s="58" t="s">
        <v>107</v>
      </c>
      <c r="J220" s="55" t="s">
        <v>104</v>
      </c>
      <c r="K220" s="55" t="s">
        <v>77</v>
      </c>
      <c r="L220" s="55"/>
      <c r="M220" s="55"/>
      <c r="N220" s="56"/>
      <c r="O220" s="55"/>
      <c r="P220" s="55"/>
      <c r="Q220" s="55"/>
      <c r="R220" s="55"/>
      <c r="S220" s="55"/>
      <c r="T220" s="54">
        <v>4</v>
      </c>
      <c r="U220" s="53" t="s">
        <v>308</v>
      </c>
      <c r="V220" s="40" t="s">
        <v>85</v>
      </c>
      <c r="W220" s="15">
        <v>2</v>
      </c>
      <c r="X220" s="15" t="s">
        <v>72</v>
      </c>
      <c r="Y220" s="15"/>
      <c r="Z220" s="15"/>
      <c r="AA220" s="15"/>
      <c r="AH220" s="67"/>
      <c r="AI220"/>
      <c r="AJ220" s="67"/>
      <c r="AK220"/>
      <c r="AO220" s="39">
        <f t="shared" si="14"/>
        <v>0</v>
      </c>
      <c r="AP220" s="39"/>
      <c r="AQ220" s="39">
        <f t="shared" si="15"/>
        <v>0</v>
      </c>
    </row>
    <row r="221" spans="1:43" ht="16.5" thickBot="1" x14ac:dyDescent="0.3">
      <c r="A221" s="38">
        <v>220</v>
      </c>
      <c r="B221" s="64">
        <v>24</v>
      </c>
      <c r="C221" s="72" t="s">
        <v>92</v>
      </c>
      <c r="D221" s="71"/>
      <c r="E221" s="68"/>
      <c r="F221" s="70"/>
      <c r="G221" s="59"/>
      <c r="H221" s="59"/>
      <c r="I221" s="69"/>
      <c r="J221" s="68"/>
      <c r="K221" s="68" t="s">
        <v>91</v>
      </c>
      <c r="L221" s="55"/>
      <c r="M221" s="55"/>
      <c r="N221" s="56"/>
      <c r="O221" s="55"/>
      <c r="P221" s="55"/>
      <c r="Q221" s="55"/>
      <c r="R221" s="55"/>
      <c r="S221" s="55"/>
      <c r="T221" s="54">
        <v>4</v>
      </c>
      <c r="U221" s="53" t="s">
        <v>308</v>
      </c>
      <c r="V221" s="40" t="s">
        <v>85</v>
      </c>
      <c r="W221" s="15">
        <v>2</v>
      </c>
      <c r="X221" s="15" t="s">
        <v>72</v>
      </c>
      <c r="Y221" s="15"/>
      <c r="Z221" s="15"/>
      <c r="AA221" s="15"/>
      <c r="AH221" s="67"/>
      <c r="AI221"/>
      <c r="AJ221" s="67"/>
      <c r="AK221"/>
      <c r="AO221" s="39">
        <f t="shared" si="14"/>
        <v>0</v>
      </c>
      <c r="AP221" s="39"/>
      <c r="AQ221" s="39">
        <f t="shared" si="15"/>
        <v>0</v>
      </c>
    </row>
    <row r="222" spans="1:43" x14ac:dyDescent="0.25">
      <c r="A222" s="38">
        <v>221</v>
      </c>
      <c r="B222" s="64">
        <v>25</v>
      </c>
      <c r="C222" s="66"/>
      <c r="D222" s="65"/>
      <c r="E222" s="55"/>
      <c r="F222" s="56"/>
      <c r="G222" s="59"/>
      <c r="H222" s="58"/>
      <c r="I222" s="58"/>
      <c r="J222" s="55"/>
      <c r="K222" s="55"/>
      <c r="L222" s="55"/>
      <c r="M222" s="55"/>
      <c r="N222" s="56"/>
      <c r="O222" s="55"/>
      <c r="P222" s="55"/>
      <c r="Q222" s="55"/>
      <c r="R222" s="55"/>
      <c r="S222" s="55"/>
      <c r="T222" s="54">
        <v>4</v>
      </c>
      <c r="U222" s="53" t="s">
        <v>308</v>
      </c>
      <c r="V222" s="40" t="s">
        <v>85</v>
      </c>
      <c r="W222" s="15">
        <v>2</v>
      </c>
      <c r="X222" s="15" t="s">
        <v>72</v>
      </c>
      <c r="Y222" s="15"/>
      <c r="Z222" s="15"/>
      <c r="AA222" s="15"/>
      <c r="AH222" s="67"/>
      <c r="AI222"/>
      <c r="AJ222" s="67"/>
      <c r="AK222"/>
      <c r="AL222"/>
      <c r="AM222"/>
      <c r="AN222"/>
      <c r="AO222" s="39">
        <f t="shared" si="14"/>
        <v>0</v>
      </c>
      <c r="AP222" s="39"/>
      <c r="AQ222" s="39">
        <f t="shared" si="15"/>
        <v>0</v>
      </c>
    </row>
    <row r="223" spans="1:43" x14ac:dyDescent="0.25">
      <c r="A223" s="38">
        <v>222</v>
      </c>
      <c r="B223" s="64">
        <v>26</v>
      </c>
      <c r="C223" s="63" t="s">
        <v>90</v>
      </c>
      <c r="D223" s="62"/>
      <c r="E223" s="61">
        <f>SUBTOTAL(9,G201:G221)</f>
        <v>5</v>
      </c>
      <c r="F223" s="60"/>
      <c r="G223" s="59"/>
      <c r="H223" s="58"/>
      <c r="I223" s="57"/>
      <c r="J223" s="55"/>
      <c r="K223" s="55" t="s">
        <v>89</v>
      </c>
      <c r="L223" s="55"/>
      <c r="M223" s="55"/>
      <c r="N223" s="56"/>
      <c r="O223" s="55"/>
      <c r="P223" s="55"/>
      <c r="Q223" s="55"/>
      <c r="R223" s="55"/>
      <c r="S223" s="55"/>
      <c r="T223" s="54">
        <v>4</v>
      </c>
      <c r="U223" s="53" t="s">
        <v>308</v>
      </c>
      <c r="V223" s="40" t="s">
        <v>85</v>
      </c>
      <c r="W223" s="15">
        <v>2</v>
      </c>
      <c r="X223" s="15" t="s">
        <v>72</v>
      </c>
      <c r="Y223" s="15"/>
      <c r="Z223" s="15"/>
      <c r="AA223" s="15"/>
      <c r="AH223" s="67"/>
      <c r="AI223"/>
      <c r="AJ223" s="67"/>
      <c r="AK223"/>
      <c r="AL223"/>
      <c r="AM223"/>
      <c r="AN223"/>
      <c r="AO223" s="39">
        <f t="shared" si="14"/>
        <v>0</v>
      </c>
      <c r="AP223" s="39"/>
      <c r="AQ223" s="39">
        <f t="shared" si="15"/>
        <v>0</v>
      </c>
    </row>
    <row r="224" spans="1:43" ht="16.5" thickBot="1" x14ac:dyDescent="0.3">
      <c r="A224" s="38">
        <v>223</v>
      </c>
      <c r="B224" s="52">
        <v>27</v>
      </c>
      <c r="C224" s="51" t="s">
        <v>88</v>
      </c>
      <c r="D224" s="50"/>
      <c r="E224" s="49">
        <f>SUBTOTAL(9,H201:H221)</f>
        <v>8</v>
      </c>
      <c r="F224" s="48">
        <f>SUBTOTAL(9,H201:H221)</f>
        <v>8</v>
      </c>
      <c r="G224" s="47"/>
      <c r="H224" s="46"/>
      <c r="I224" s="46"/>
      <c r="J224" s="45"/>
      <c r="K224" s="43" t="s">
        <v>87</v>
      </c>
      <c r="L224" s="43"/>
      <c r="M224" s="43"/>
      <c r="N224" s="44"/>
      <c r="O224" s="43"/>
      <c r="P224" s="43"/>
      <c r="Q224" s="43"/>
      <c r="R224" s="43"/>
      <c r="S224" s="43"/>
      <c r="T224" s="42">
        <v>4</v>
      </c>
      <c r="U224" s="41" t="s">
        <v>308</v>
      </c>
      <c r="V224" s="40" t="s">
        <v>85</v>
      </c>
      <c r="W224" s="15">
        <v>2</v>
      </c>
      <c r="X224" s="15" t="s">
        <v>72</v>
      </c>
      <c r="Y224" s="15"/>
      <c r="Z224" s="15"/>
      <c r="AA224" s="15"/>
      <c r="AH224" s="67"/>
      <c r="AI224"/>
      <c r="AJ224" s="67"/>
      <c r="AK224"/>
      <c r="AL224"/>
      <c r="AM224"/>
      <c r="AN224"/>
      <c r="AO224" s="39">
        <f t="shared" si="14"/>
        <v>0</v>
      </c>
      <c r="AP224" s="39"/>
      <c r="AQ224" s="39">
        <f t="shared" si="15"/>
        <v>0</v>
      </c>
    </row>
    <row r="225" spans="1:43" ht="16.5" thickBot="1" x14ac:dyDescent="0.3">
      <c r="A225" s="38">
        <v>224</v>
      </c>
      <c r="G225" s="13"/>
      <c r="U225" s="2" t="s">
        <v>268</v>
      </c>
      <c r="V225" s="40"/>
      <c r="W225" s="15"/>
      <c r="X225" s="15" t="s">
        <v>72</v>
      </c>
      <c r="Y225" s="15"/>
      <c r="Z225" s="15"/>
      <c r="AA225" s="15"/>
      <c r="AH225" s="67"/>
      <c r="AI225"/>
      <c r="AJ225" s="67"/>
      <c r="AK225"/>
      <c r="AL225"/>
      <c r="AM225"/>
      <c r="AN225"/>
      <c r="AO225" s="39">
        <f t="shared" si="14"/>
        <v>0</v>
      </c>
      <c r="AP225" s="39"/>
      <c r="AQ225" s="39">
        <f t="shared" si="15"/>
        <v>0</v>
      </c>
    </row>
    <row r="226" spans="1:43" x14ac:dyDescent="0.25">
      <c r="A226" s="38">
        <v>225</v>
      </c>
      <c r="B226" s="105">
        <v>1</v>
      </c>
      <c r="C226" s="104" t="s">
        <v>60</v>
      </c>
      <c r="D226" s="103"/>
      <c r="E226" s="101"/>
      <c r="F226" s="102"/>
      <c r="G226" s="101" t="s">
        <v>305</v>
      </c>
      <c r="H226" s="98"/>
      <c r="I226" s="98"/>
      <c r="J226" s="98"/>
      <c r="K226" s="100" t="s">
        <v>118</v>
      </c>
      <c r="L226" s="98"/>
      <c r="M226" s="98"/>
      <c r="N226" s="99"/>
      <c r="O226" s="98"/>
      <c r="P226" s="98"/>
      <c r="Q226" s="98"/>
      <c r="R226" s="98"/>
      <c r="S226" s="98"/>
      <c r="T226" s="97">
        <v>2</v>
      </c>
      <c r="U226" s="96" t="s">
        <v>305</v>
      </c>
      <c r="V226" s="40" t="s">
        <v>117</v>
      </c>
      <c r="W226" s="15"/>
      <c r="X226" s="15" t="s">
        <v>72</v>
      </c>
      <c r="Y226" s="15"/>
      <c r="Z226" s="15"/>
      <c r="AA226" s="15"/>
      <c r="AH226" s="67"/>
      <c r="AI226"/>
      <c r="AJ226" s="67"/>
      <c r="AK226"/>
      <c r="AL226"/>
      <c r="AM226"/>
      <c r="AN226"/>
      <c r="AO226" s="39">
        <f t="shared" si="14"/>
        <v>0</v>
      </c>
      <c r="AP226" s="39"/>
      <c r="AQ226" s="39">
        <f t="shared" si="15"/>
        <v>0</v>
      </c>
    </row>
    <row r="227" spans="1:43" ht="16.5" thickBot="1" x14ac:dyDescent="0.3">
      <c r="A227" s="38">
        <v>226</v>
      </c>
      <c r="B227" s="64">
        <v>2</v>
      </c>
      <c r="C227" s="72" t="s">
        <v>116</v>
      </c>
      <c r="D227" s="213"/>
      <c r="E227" s="68"/>
      <c r="F227" s="70"/>
      <c r="G227" s="212"/>
      <c r="H227" s="68"/>
      <c r="I227" s="58"/>
      <c r="J227" s="68"/>
      <c r="K227" s="68" t="s">
        <v>115</v>
      </c>
      <c r="R227" s="58"/>
      <c r="S227" s="55"/>
      <c r="T227" s="54">
        <v>2</v>
      </c>
      <c r="U227" s="53" t="s">
        <v>305</v>
      </c>
      <c r="V227" s="40" t="s">
        <v>114</v>
      </c>
      <c r="W227" s="15"/>
      <c r="X227" s="15" t="s">
        <v>72</v>
      </c>
      <c r="Y227" s="15"/>
      <c r="Z227" s="15"/>
      <c r="AA227" s="15"/>
      <c r="AH227" s="67"/>
      <c r="AI227"/>
      <c r="AJ227" s="67"/>
      <c r="AK227"/>
      <c r="AL227"/>
      <c r="AM227"/>
      <c r="AN227"/>
      <c r="AO227" s="39">
        <f t="shared" si="14"/>
        <v>0</v>
      </c>
      <c r="AP227" s="39"/>
      <c r="AQ227" s="39">
        <f t="shared" si="15"/>
        <v>0</v>
      </c>
    </row>
    <row r="228" spans="1:43" ht="21.75" thickBot="1" x14ac:dyDescent="0.3">
      <c r="A228" s="38">
        <v>227</v>
      </c>
      <c r="B228" s="64">
        <v>3</v>
      </c>
      <c r="C228" s="92" t="s">
        <v>113</v>
      </c>
      <c r="D228" s="91" t="s">
        <v>112</v>
      </c>
      <c r="E228" s="87" t="s">
        <v>111</v>
      </c>
      <c r="F228" s="90" t="s">
        <v>110</v>
      </c>
      <c r="G228" s="89"/>
      <c r="H228" s="86"/>
      <c r="I228" s="87"/>
      <c r="J228" s="86"/>
      <c r="K228" s="86" t="s">
        <v>103</v>
      </c>
      <c r="L228" s="109">
        <v>1051</v>
      </c>
      <c r="M228" s="109">
        <v>1059</v>
      </c>
      <c r="N228" s="110"/>
      <c r="O228" s="109"/>
      <c r="P228" s="109" t="s">
        <v>109</v>
      </c>
      <c r="Q228" s="87">
        <v>2</v>
      </c>
      <c r="R228" s="86"/>
      <c r="S228" s="86"/>
      <c r="T228" s="85">
        <v>2</v>
      </c>
      <c r="U228" s="84" t="s">
        <v>305</v>
      </c>
      <c r="V228" s="40" t="s">
        <v>102</v>
      </c>
      <c r="W228" s="15">
        <v>2</v>
      </c>
      <c r="X228" s="15" t="s">
        <v>72</v>
      </c>
      <c r="Y228" s="15"/>
      <c r="Z228" s="15"/>
      <c r="AA228" s="15"/>
      <c r="AB228" s="211">
        <v>37</v>
      </c>
      <c r="AC228" s="210" t="s">
        <v>307</v>
      </c>
      <c r="AD228" s="210" t="s">
        <v>107</v>
      </c>
      <c r="AI228"/>
      <c r="AJ228" s="67"/>
      <c r="AK228"/>
      <c r="AL228"/>
      <c r="AM228"/>
      <c r="AN228"/>
      <c r="AO228" s="39" t="str">
        <f t="shared" si="14"/>
        <v>BOC District 2</v>
      </c>
      <c r="AP228" s="39"/>
      <c r="AQ228" s="39">
        <f t="shared" si="15"/>
        <v>0</v>
      </c>
    </row>
    <row r="229" spans="1:43" thickBot="1" x14ac:dyDescent="0.3">
      <c r="A229" s="38">
        <v>228</v>
      </c>
      <c r="B229" s="64">
        <v>4</v>
      </c>
      <c r="C229" s="66" t="str">
        <f>IF(G229=1,AO229," ")</f>
        <v xml:space="preserve">Alicia Adams </v>
      </c>
      <c r="D229" s="71"/>
      <c r="E229" s="108">
        <v>1051</v>
      </c>
      <c r="F229" s="119">
        <v>37</v>
      </c>
      <c r="G229" s="58">
        <v>1</v>
      </c>
      <c r="H229" s="58">
        <v>1</v>
      </c>
      <c r="I229" s="58" t="str">
        <f t="shared" ref="I229:I235" si="16">IF(C229=$AI5,$AJ5," ")</f>
        <v>REP</v>
      </c>
      <c r="J229" s="55"/>
      <c r="K229" s="55" t="s">
        <v>103</v>
      </c>
      <c r="L229" s="55"/>
      <c r="M229" s="55"/>
      <c r="N229" s="56"/>
      <c r="O229" s="55"/>
      <c r="P229" s="55"/>
      <c r="Q229" s="55"/>
      <c r="R229" s="55"/>
      <c r="S229" s="55"/>
      <c r="T229" s="54">
        <v>2</v>
      </c>
      <c r="U229" s="53" t="s">
        <v>305</v>
      </c>
      <c r="V229" s="40" t="s">
        <v>102</v>
      </c>
      <c r="W229" s="15">
        <v>2</v>
      </c>
      <c r="X229" s="15" t="s">
        <v>72</v>
      </c>
      <c r="Y229" s="15"/>
      <c r="Z229" s="15"/>
      <c r="AA229" s="15"/>
      <c r="AB229" s="211">
        <v>39</v>
      </c>
      <c r="AC229" s="210" t="s">
        <v>306</v>
      </c>
      <c r="AD229" s="210" t="s">
        <v>107</v>
      </c>
      <c r="AI229"/>
      <c r="AJ229" s="67"/>
      <c r="AK229"/>
      <c r="AL229"/>
      <c r="AM229"/>
      <c r="AN229"/>
      <c r="AO229" s="39" t="str">
        <f t="shared" si="14"/>
        <v xml:space="preserve">Alicia Adams </v>
      </c>
      <c r="AP229" s="39"/>
      <c r="AQ229" s="39">
        <f t="shared" si="15"/>
        <v>0</v>
      </c>
    </row>
    <row r="230" spans="1:43" thickBot="1" x14ac:dyDescent="0.3">
      <c r="A230" s="38">
        <v>229</v>
      </c>
      <c r="B230" s="64">
        <v>5</v>
      </c>
      <c r="C230" s="66" t="str">
        <f>IF(G230=1,AO230," ")</f>
        <v>Erick Allen</v>
      </c>
      <c r="D230" s="71"/>
      <c r="E230" s="107">
        <v>1051</v>
      </c>
      <c r="F230" s="119">
        <v>38</v>
      </c>
      <c r="G230" s="58">
        <v>1</v>
      </c>
      <c r="H230" s="58">
        <f>G230</f>
        <v>1</v>
      </c>
      <c r="I230" s="58" t="str">
        <f t="shared" si="16"/>
        <v>DEM</v>
      </c>
      <c r="J230" s="55"/>
      <c r="K230" s="55" t="s">
        <v>103</v>
      </c>
      <c r="L230" s="55"/>
      <c r="M230" s="55"/>
      <c r="N230" s="56"/>
      <c r="O230" s="55"/>
      <c r="P230" s="55"/>
      <c r="Q230" s="55"/>
      <c r="R230" s="55"/>
      <c r="S230" s="55"/>
      <c r="T230" s="54">
        <v>2</v>
      </c>
      <c r="U230" s="53" t="s">
        <v>305</v>
      </c>
      <c r="V230" s="40" t="s">
        <v>102</v>
      </c>
      <c r="W230" s="15">
        <v>2</v>
      </c>
      <c r="X230" s="15" t="s">
        <v>72</v>
      </c>
      <c r="Y230" s="15"/>
      <c r="Z230" s="15"/>
      <c r="AA230" s="15"/>
      <c r="AH230" s="67"/>
      <c r="AI230"/>
      <c r="AJ230" s="67"/>
      <c r="AK230"/>
      <c r="AL230"/>
      <c r="AM230"/>
      <c r="AN230"/>
      <c r="AO230" s="39" t="str">
        <f t="shared" si="14"/>
        <v>Erick Allen</v>
      </c>
      <c r="AP230" s="39"/>
      <c r="AQ230" s="39">
        <f t="shared" si="15"/>
        <v>0</v>
      </c>
    </row>
    <row r="231" spans="1:43" thickBot="1" x14ac:dyDescent="0.3">
      <c r="A231" s="38">
        <v>230</v>
      </c>
      <c r="B231" s="64">
        <v>6</v>
      </c>
      <c r="C231" s="66" t="str">
        <f>IF(G231=1,AO231," ")</f>
        <v>Jaha V. Howard</v>
      </c>
      <c r="D231" s="71"/>
      <c r="E231" s="107">
        <v>1059</v>
      </c>
      <c r="F231" s="119">
        <v>40</v>
      </c>
      <c r="G231" s="58">
        <v>1</v>
      </c>
      <c r="H231" s="58">
        <f>G231</f>
        <v>1</v>
      </c>
      <c r="I231" s="58" t="str">
        <f t="shared" si="16"/>
        <v>DEM</v>
      </c>
      <c r="J231" s="55"/>
      <c r="K231" s="55" t="s">
        <v>103</v>
      </c>
      <c r="L231" s="55"/>
      <c r="M231" s="55"/>
      <c r="N231" s="56"/>
      <c r="O231" s="55"/>
      <c r="P231" s="55"/>
      <c r="Q231" s="55"/>
      <c r="R231" s="55"/>
      <c r="S231" s="55"/>
      <c r="T231" s="54">
        <v>2</v>
      </c>
      <c r="U231" s="53" t="s">
        <v>305</v>
      </c>
      <c r="V231" s="40" t="s">
        <v>102</v>
      </c>
      <c r="W231" s="15">
        <v>2</v>
      </c>
      <c r="X231" s="15" t="s">
        <v>72</v>
      </c>
      <c r="Y231" s="15"/>
      <c r="Z231" s="15"/>
      <c r="AA231" s="15"/>
      <c r="AB231" s="4">
        <v>38</v>
      </c>
      <c r="AC231" s="5" t="s">
        <v>307</v>
      </c>
      <c r="AD231" s="5" t="s">
        <v>105</v>
      </c>
      <c r="AH231" s="67"/>
      <c r="AI231"/>
      <c r="AJ231" s="67"/>
      <c r="AK231"/>
      <c r="AO231" s="39" t="str">
        <f t="shared" si="14"/>
        <v>Jaha V. Howard</v>
      </c>
      <c r="AP231" s="39"/>
      <c r="AQ231" s="39">
        <f t="shared" si="15"/>
        <v>0</v>
      </c>
    </row>
    <row r="232" spans="1:43" thickBot="1" x14ac:dyDescent="0.3">
      <c r="A232" s="38">
        <v>231</v>
      </c>
      <c r="B232" s="64">
        <v>7</v>
      </c>
      <c r="C232" s="66" t="str">
        <f>IF(G232=1,AO232," ")</f>
        <v>Tanisha Whorton</v>
      </c>
      <c r="D232" s="71"/>
      <c r="E232" s="107">
        <v>1059</v>
      </c>
      <c r="F232" s="119">
        <v>40</v>
      </c>
      <c r="G232" s="58">
        <v>1</v>
      </c>
      <c r="H232" s="58">
        <f>G232</f>
        <v>1</v>
      </c>
      <c r="I232" s="58" t="str">
        <f t="shared" si="16"/>
        <v>DEM</v>
      </c>
      <c r="J232" s="55"/>
      <c r="K232" s="55" t="s">
        <v>103</v>
      </c>
      <c r="L232" s="55"/>
      <c r="M232" s="55"/>
      <c r="N232" s="56"/>
      <c r="O232" s="55"/>
      <c r="P232" s="55"/>
      <c r="Q232" s="55"/>
      <c r="R232" s="55"/>
      <c r="S232" s="55"/>
      <c r="T232" s="54">
        <v>2</v>
      </c>
      <c r="U232" s="53" t="s">
        <v>305</v>
      </c>
      <c r="V232" s="40" t="s">
        <v>102</v>
      </c>
      <c r="W232" s="15">
        <v>2</v>
      </c>
      <c r="X232" s="15" t="s">
        <v>72</v>
      </c>
      <c r="Y232" s="15"/>
      <c r="Z232" s="15"/>
      <c r="AA232" s="15"/>
      <c r="AB232" s="4">
        <v>40</v>
      </c>
      <c r="AC232" s="5" t="s">
        <v>306</v>
      </c>
      <c r="AD232" s="5" t="s">
        <v>105</v>
      </c>
      <c r="AH232" s="67"/>
      <c r="AI232"/>
      <c r="AJ232" s="67"/>
      <c r="AK232"/>
      <c r="AO232" s="39" t="str">
        <f t="shared" si="14"/>
        <v>Tanisha Whorton</v>
      </c>
      <c r="AP232" s="39"/>
      <c r="AQ232" s="39">
        <f t="shared" si="15"/>
        <v>0</v>
      </c>
    </row>
    <row r="233" spans="1:43" thickBot="1" x14ac:dyDescent="0.3">
      <c r="A233" s="38">
        <v>232</v>
      </c>
      <c r="B233" s="64">
        <v>8</v>
      </c>
      <c r="C233" s="66" t="str">
        <f>IF(G233=1,AO233," ")</f>
        <v>Tracy Stevenson</v>
      </c>
      <c r="D233" s="71"/>
      <c r="E233" s="107">
        <v>1059</v>
      </c>
      <c r="F233" s="119">
        <v>40</v>
      </c>
      <c r="G233" s="58">
        <v>1</v>
      </c>
      <c r="H233" s="58">
        <f>G233</f>
        <v>1</v>
      </c>
      <c r="I233" s="58" t="str">
        <f t="shared" si="16"/>
        <v>DEM</v>
      </c>
      <c r="J233" s="55"/>
      <c r="K233" s="55" t="s">
        <v>103</v>
      </c>
      <c r="L233" s="55"/>
      <c r="M233" s="55"/>
      <c r="N233" s="56"/>
      <c r="O233" s="55"/>
      <c r="P233" s="55"/>
      <c r="Q233" s="55"/>
      <c r="R233" s="55"/>
      <c r="S233" s="55"/>
      <c r="T233" s="54">
        <v>2</v>
      </c>
      <c r="U233" s="53" t="s">
        <v>305</v>
      </c>
      <c r="V233" s="40" t="s">
        <v>102</v>
      </c>
      <c r="W233" s="15">
        <v>2</v>
      </c>
      <c r="X233" s="15" t="s">
        <v>72</v>
      </c>
      <c r="Y233" s="15"/>
      <c r="Z233" s="15"/>
      <c r="AA233" s="15"/>
      <c r="AH233" s="67"/>
      <c r="AI233"/>
      <c r="AJ233" s="67"/>
      <c r="AK233"/>
      <c r="AO233" s="39" t="str">
        <f t="shared" si="14"/>
        <v>Tracy Stevenson</v>
      </c>
      <c r="AP233" s="39"/>
      <c r="AQ233" s="39">
        <f t="shared" si="15"/>
        <v>0</v>
      </c>
    </row>
    <row r="234" spans="1:43" ht="15" x14ac:dyDescent="0.25">
      <c r="A234" s="38">
        <v>233</v>
      </c>
      <c r="B234" s="64">
        <v>9</v>
      </c>
      <c r="C234" s="74" t="str">
        <f>IF(G234=1,AQ234,IF(G234="BLK",$AI$17," "))</f>
        <v xml:space="preserve"> </v>
      </c>
      <c r="D234" s="129"/>
      <c r="E234" s="55"/>
      <c r="F234" s="56"/>
      <c r="G234" s="58"/>
      <c r="H234" s="58"/>
      <c r="I234" s="58" t="str">
        <f t="shared" si="16"/>
        <v xml:space="preserve"> </v>
      </c>
      <c r="J234" s="55"/>
      <c r="K234" s="55" t="s">
        <v>103</v>
      </c>
      <c r="L234" s="55"/>
      <c r="M234" s="55"/>
      <c r="N234" s="56"/>
      <c r="O234" s="55"/>
      <c r="P234" s="55"/>
      <c r="Q234" s="55"/>
      <c r="R234" s="55"/>
      <c r="S234" s="55"/>
      <c r="T234" s="54">
        <v>2</v>
      </c>
      <c r="U234" s="53" t="s">
        <v>305</v>
      </c>
      <c r="V234" s="40" t="s">
        <v>102</v>
      </c>
      <c r="W234" s="15">
        <v>2</v>
      </c>
      <c r="X234" s="15" t="s">
        <v>72</v>
      </c>
      <c r="Y234" s="15"/>
      <c r="Z234" s="15"/>
      <c r="AA234" s="15"/>
      <c r="AH234" s="67"/>
      <c r="AI234"/>
      <c r="AJ234" s="67"/>
      <c r="AK234"/>
      <c r="AO234" s="39" t="str">
        <f t="shared" si="14"/>
        <v>BLANK</v>
      </c>
      <c r="AP234" s="39"/>
      <c r="AQ234" s="39">
        <f t="shared" si="15"/>
        <v>0</v>
      </c>
    </row>
    <row r="235" spans="1:43" ht="15" x14ac:dyDescent="0.25">
      <c r="A235" s="38">
        <v>234</v>
      </c>
      <c r="B235" s="64">
        <v>10</v>
      </c>
      <c r="C235" s="66" t="str">
        <f>IF(G235=1,AO235," ")</f>
        <v xml:space="preserve"> </v>
      </c>
      <c r="D235" s="65"/>
      <c r="E235" s="55"/>
      <c r="F235" s="56"/>
      <c r="G235" s="58"/>
      <c r="H235" s="58"/>
      <c r="I235" s="58" t="str">
        <f t="shared" si="16"/>
        <v xml:space="preserve"> </v>
      </c>
      <c r="J235" s="55"/>
      <c r="K235" s="55" t="s">
        <v>103</v>
      </c>
      <c r="L235" s="55"/>
      <c r="M235" s="55"/>
      <c r="N235" s="56"/>
      <c r="O235" s="55"/>
      <c r="P235" s="55"/>
      <c r="Q235" s="55"/>
      <c r="R235" s="55"/>
      <c r="S235" s="55"/>
      <c r="T235" s="54">
        <v>2</v>
      </c>
      <c r="U235" s="53" t="s">
        <v>305</v>
      </c>
      <c r="V235" s="40" t="s">
        <v>102</v>
      </c>
      <c r="W235" s="15">
        <v>2</v>
      </c>
      <c r="X235" s="15" t="s">
        <v>72</v>
      </c>
      <c r="Y235" s="15"/>
      <c r="Z235" s="15"/>
      <c r="AA235" s="15"/>
      <c r="AH235" s="67"/>
      <c r="AI235"/>
      <c r="AJ235" s="67"/>
      <c r="AK235"/>
      <c r="AO235" s="39" t="str">
        <f t="shared" si="14"/>
        <v>Write In</v>
      </c>
      <c r="AP235" s="39"/>
      <c r="AQ235" s="39">
        <f t="shared" si="15"/>
        <v>0</v>
      </c>
    </row>
    <row r="236" spans="1:43" hidden="1" x14ac:dyDescent="0.25">
      <c r="A236" s="75">
        <v>235</v>
      </c>
      <c r="B236" s="64">
        <v>11</v>
      </c>
      <c r="C236" s="79" t="s">
        <v>101</v>
      </c>
      <c r="D236" s="78"/>
      <c r="E236" s="55"/>
      <c r="F236" s="56"/>
      <c r="G236" s="59"/>
      <c r="H236" s="58"/>
      <c r="I236" s="58"/>
      <c r="J236" s="55"/>
      <c r="K236" s="55" t="s">
        <v>100</v>
      </c>
      <c r="L236" s="55"/>
      <c r="M236" s="55"/>
      <c r="N236" s="56"/>
      <c r="O236" s="55"/>
      <c r="P236" s="55"/>
      <c r="Q236" s="55"/>
      <c r="R236" s="55"/>
      <c r="S236" s="55"/>
      <c r="T236" s="55"/>
      <c r="U236" s="53" t="s">
        <v>305</v>
      </c>
      <c r="V236" s="40" t="s">
        <v>99</v>
      </c>
      <c r="W236" s="15"/>
      <c r="X236" s="15" t="s">
        <v>72</v>
      </c>
      <c r="Y236" s="15"/>
      <c r="Z236" s="15"/>
      <c r="AA236" s="15"/>
      <c r="AH236" s="67"/>
      <c r="AI236"/>
      <c r="AJ236" s="67"/>
      <c r="AK236"/>
      <c r="AO236" s="39">
        <f t="shared" si="14"/>
        <v>0</v>
      </c>
      <c r="AP236" s="39"/>
      <c r="AQ236" s="39" t="str">
        <f t="shared" si="15"/>
        <v>BOC District 4</v>
      </c>
    </row>
    <row r="237" spans="1:43" ht="15" hidden="1" x14ac:dyDescent="0.25">
      <c r="A237" s="75">
        <v>236</v>
      </c>
      <c r="B237" s="64">
        <v>12</v>
      </c>
      <c r="C237" s="66" t="str">
        <f>IF(G237=1,AQ237," ")</f>
        <v xml:space="preserve"> </v>
      </c>
      <c r="D237" s="65"/>
      <c r="E237" s="55"/>
      <c r="F237" s="56"/>
      <c r="G237" s="58"/>
      <c r="H237" s="58"/>
      <c r="I237" s="58" t="str">
        <f>IF(C237=$AI$13,$AJ$13," ")</f>
        <v xml:space="preserve"> </v>
      </c>
      <c r="J237" s="55"/>
      <c r="K237" s="55" t="s">
        <v>100</v>
      </c>
      <c r="L237" s="55"/>
      <c r="M237" s="55"/>
      <c r="N237" s="56"/>
      <c r="O237" s="55"/>
      <c r="P237" s="55"/>
      <c r="Q237" s="55"/>
      <c r="R237" s="55"/>
      <c r="S237" s="55"/>
      <c r="T237" s="55"/>
      <c r="U237" s="53" t="s">
        <v>305</v>
      </c>
      <c r="V237" s="40" t="s">
        <v>99</v>
      </c>
      <c r="W237" s="15"/>
      <c r="X237" s="15" t="s">
        <v>72</v>
      </c>
      <c r="Y237" s="15"/>
      <c r="Z237" s="15"/>
      <c r="AA237" s="15"/>
      <c r="AH237" s="67"/>
      <c r="AI237"/>
      <c r="AJ237" s="67"/>
      <c r="AK237"/>
      <c r="AO237" s="39">
        <f t="shared" si="14"/>
        <v>0</v>
      </c>
      <c r="AP237" s="39"/>
      <c r="AQ237" s="39" t="str">
        <f t="shared" si="15"/>
        <v>Julien Grhas</v>
      </c>
    </row>
    <row r="238" spans="1:43" ht="15" hidden="1" x14ac:dyDescent="0.25">
      <c r="A238" s="75">
        <v>237</v>
      </c>
      <c r="B238" s="64">
        <v>13</v>
      </c>
      <c r="C238" s="66" t="str">
        <f>IF(G238=1,AQ238," ")</f>
        <v xml:space="preserve"> </v>
      </c>
      <c r="D238" s="65"/>
      <c r="E238" s="55"/>
      <c r="F238" s="56"/>
      <c r="G238" s="58"/>
      <c r="H238" s="58"/>
      <c r="I238" s="58" t="str">
        <f>IF(C238=$AI$14,$AJ$14," ")</f>
        <v xml:space="preserve"> </v>
      </c>
      <c r="J238" s="55"/>
      <c r="K238" s="55" t="s">
        <v>100</v>
      </c>
      <c r="L238" s="55"/>
      <c r="M238" s="55"/>
      <c r="N238" s="56"/>
      <c r="O238" s="55"/>
      <c r="P238" s="55"/>
      <c r="Q238" s="55"/>
      <c r="R238" s="55"/>
      <c r="S238" s="55"/>
      <c r="T238" s="55"/>
      <c r="U238" s="53" t="s">
        <v>305</v>
      </c>
      <c r="V238" s="40" t="s">
        <v>99</v>
      </c>
      <c r="W238" s="15"/>
      <c r="X238" s="15" t="s">
        <v>72</v>
      </c>
      <c r="Y238" s="15"/>
      <c r="Z238" s="15"/>
      <c r="AA238" s="15"/>
      <c r="AH238" s="67"/>
      <c r="AI238"/>
      <c r="AJ238" s="67"/>
      <c r="AK238"/>
      <c r="AO238" s="39">
        <f t="shared" si="14"/>
        <v>0</v>
      </c>
      <c r="AP238" s="39"/>
      <c r="AQ238" s="39" t="str">
        <f t="shared" si="15"/>
        <v>Matthew Hardwick</v>
      </c>
    </row>
    <row r="239" spans="1:43" ht="15" hidden="1" x14ac:dyDescent="0.25">
      <c r="A239" s="75">
        <v>238</v>
      </c>
      <c r="B239" s="64">
        <v>14</v>
      </c>
      <c r="C239" s="66" t="str">
        <f>IF(G239=1,AQ239," ")</f>
        <v xml:space="preserve"> </v>
      </c>
      <c r="D239" s="65"/>
      <c r="E239" s="55"/>
      <c r="F239" s="56"/>
      <c r="G239" s="58"/>
      <c r="H239" s="58"/>
      <c r="I239" s="58" t="str">
        <f>IF(C239=$AI$15,$AJ$15," ")</f>
        <v xml:space="preserve"> </v>
      </c>
      <c r="J239" s="55"/>
      <c r="K239" s="55" t="s">
        <v>100</v>
      </c>
      <c r="L239" s="55"/>
      <c r="M239" s="55"/>
      <c r="N239" s="56"/>
      <c r="O239" s="55"/>
      <c r="P239" s="55"/>
      <c r="Q239" s="55"/>
      <c r="R239" s="55"/>
      <c r="S239" s="55"/>
      <c r="T239" s="55"/>
      <c r="U239" s="53" t="s">
        <v>305</v>
      </c>
      <c r="V239" s="40" t="s">
        <v>99</v>
      </c>
      <c r="W239" s="15"/>
      <c r="X239" s="15" t="s">
        <v>72</v>
      </c>
      <c r="Y239" s="15"/>
      <c r="Z239" s="15"/>
      <c r="AA239" s="15"/>
      <c r="AH239" s="67"/>
      <c r="AI239"/>
      <c r="AJ239" s="67"/>
      <c r="AK239"/>
      <c r="AO239" s="39">
        <f t="shared" si="14"/>
        <v>0</v>
      </c>
      <c r="AP239" s="39"/>
      <c r="AQ239" s="39" t="str">
        <f t="shared" si="15"/>
        <v>Yashica Marshall</v>
      </c>
    </row>
    <row r="240" spans="1:43" ht="15" hidden="1" x14ac:dyDescent="0.25">
      <c r="A240" s="75">
        <v>239</v>
      </c>
      <c r="B240" s="64">
        <v>15</v>
      </c>
      <c r="C240" s="66" t="str">
        <f>IF(G240=1,AQ240," ")</f>
        <v xml:space="preserve"> </v>
      </c>
      <c r="D240" s="65"/>
      <c r="E240" s="55"/>
      <c r="F240" s="56"/>
      <c r="G240" s="58"/>
      <c r="H240" s="58"/>
      <c r="I240" s="58" t="str">
        <f>IF(C240=$AI$16,$AJ$16," ")</f>
        <v xml:space="preserve"> </v>
      </c>
      <c r="J240" s="55"/>
      <c r="K240" s="55" t="s">
        <v>100</v>
      </c>
      <c r="L240" s="55"/>
      <c r="M240" s="55"/>
      <c r="N240" s="56"/>
      <c r="O240" s="55"/>
      <c r="P240" s="55"/>
      <c r="Q240" s="55"/>
      <c r="R240" s="55"/>
      <c r="S240" s="55"/>
      <c r="T240" s="55"/>
      <c r="U240" s="53" t="s">
        <v>305</v>
      </c>
      <c r="V240" s="40" t="s">
        <v>99</v>
      </c>
      <c r="W240" s="15"/>
      <c r="X240" s="15" t="s">
        <v>72</v>
      </c>
      <c r="Y240" s="15"/>
      <c r="Z240" s="15"/>
      <c r="AA240" s="15"/>
      <c r="AH240" s="67"/>
      <c r="AI240"/>
      <c r="AJ240" s="67"/>
      <c r="AK240"/>
      <c r="AO240" s="39">
        <f t="shared" si="14"/>
        <v>0</v>
      </c>
      <c r="AP240" s="39"/>
      <c r="AQ240" s="39" t="str">
        <f t="shared" si="15"/>
        <v>Monique Sheffield</v>
      </c>
    </row>
    <row r="241" spans="1:43" ht="15" hidden="1" x14ac:dyDescent="0.25">
      <c r="A241" s="75">
        <v>240</v>
      </c>
      <c r="B241" s="64">
        <v>16</v>
      </c>
      <c r="C241" s="74" t="str">
        <f>IF(G241=1,AQ241,IF(G241="BLK",$AI$17," "))</f>
        <v xml:space="preserve"> </v>
      </c>
      <c r="D241" s="129"/>
      <c r="E241" s="55"/>
      <c r="F241" s="56"/>
      <c r="G241" s="58"/>
      <c r="H241" s="58"/>
      <c r="I241" s="58" t="str">
        <f>IF(C241=$AI$17,$AJ$17," ")</f>
        <v xml:space="preserve"> </v>
      </c>
      <c r="J241" s="55"/>
      <c r="K241" s="55" t="s">
        <v>100</v>
      </c>
      <c r="L241" s="55"/>
      <c r="M241" s="55"/>
      <c r="N241" s="56"/>
      <c r="O241" s="55"/>
      <c r="P241" s="55"/>
      <c r="Q241" s="55"/>
      <c r="R241" s="55"/>
      <c r="S241" s="55"/>
      <c r="T241" s="55"/>
      <c r="U241" s="53" t="s">
        <v>305</v>
      </c>
      <c r="V241" s="40" t="s">
        <v>99</v>
      </c>
      <c r="W241" s="15"/>
      <c r="X241" s="15" t="s">
        <v>72</v>
      </c>
      <c r="Y241" s="15"/>
      <c r="Z241" s="15"/>
      <c r="AA241" s="15"/>
      <c r="AH241" s="67"/>
      <c r="AI241"/>
      <c r="AJ241" s="67"/>
      <c r="AK241"/>
      <c r="AO241" s="39">
        <f t="shared" si="14"/>
        <v>0</v>
      </c>
      <c r="AP241" s="39"/>
      <c r="AQ241" s="39" t="str">
        <f t="shared" si="15"/>
        <v>BLANK</v>
      </c>
    </row>
    <row r="242" spans="1:43" ht="15" hidden="1" x14ac:dyDescent="0.25">
      <c r="A242" s="75">
        <v>241</v>
      </c>
      <c r="B242" s="64">
        <v>17</v>
      </c>
      <c r="C242" s="66" t="str">
        <f>IF(G242=1,AQ242," ")</f>
        <v xml:space="preserve"> </v>
      </c>
      <c r="D242" s="65"/>
      <c r="E242" s="55"/>
      <c r="F242" s="56"/>
      <c r="G242" s="58"/>
      <c r="H242" s="58"/>
      <c r="I242" s="58" t="str">
        <f>IF(C242=$AI$18,$AJ$18," ")</f>
        <v xml:space="preserve"> </v>
      </c>
      <c r="J242" s="55"/>
      <c r="K242" s="55" t="s">
        <v>100</v>
      </c>
      <c r="L242" s="55"/>
      <c r="M242" s="55"/>
      <c r="N242" s="56"/>
      <c r="O242" s="55"/>
      <c r="P242" s="55"/>
      <c r="Q242" s="55"/>
      <c r="R242" s="55"/>
      <c r="S242" s="55"/>
      <c r="T242" s="55"/>
      <c r="U242" s="53" t="s">
        <v>305</v>
      </c>
      <c r="V242" s="40" t="s">
        <v>99</v>
      </c>
      <c r="W242" s="15"/>
      <c r="X242" s="15" t="s">
        <v>72</v>
      </c>
      <c r="Y242" s="15"/>
      <c r="Z242" s="15"/>
      <c r="AA242" s="15"/>
      <c r="AH242" s="67"/>
      <c r="AI242"/>
      <c r="AJ242" s="67"/>
      <c r="AK242"/>
      <c r="AO242" s="39">
        <f t="shared" si="14"/>
        <v>0</v>
      </c>
      <c r="AP242" s="39"/>
      <c r="AQ242" s="39" t="str">
        <f t="shared" si="15"/>
        <v>BLANK</v>
      </c>
    </row>
    <row r="243" spans="1:43" ht="15" hidden="1" x14ac:dyDescent="0.25">
      <c r="A243" s="75">
        <v>242</v>
      </c>
      <c r="B243" s="64">
        <v>18</v>
      </c>
      <c r="C243" s="66" t="str">
        <f>IF(G243=1,AQ243," ")</f>
        <v xml:space="preserve"> </v>
      </c>
      <c r="D243" s="65"/>
      <c r="E243" s="55"/>
      <c r="F243" s="56"/>
      <c r="G243" s="58"/>
      <c r="H243" s="58"/>
      <c r="I243" s="58" t="str">
        <f>IF(C243=$AI$19,$AJ$19," ")</f>
        <v xml:space="preserve"> </v>
      </c>
      <c r="J243" s="55"/>
      <c r="K243" s="55" t="s">
        <v>100</v>
      </c>
      <c r="L243" s="55"/>
      <c r="M243" s="55"/>
      <c r="N243" s="56"/>
      <c r="O243" s="55"/>
      <c r="P243" s="55"/>
      <c r="Q243" s="55"/>
      <c r="R243" s="55"/>
      <c r="S243" s="55"/>
      <c r="T243" s="55"/>
      <c r="U243" s="53" t="s">
        <v>305</v>
      </c>
      <c r="V243" s="40" t="s">
        <v>99</v>
      </c>
      <c r="W243" s="15"/>
      <c r="X243" s="15" t="s">
        <v>72</v>
      </c>
      <c r="Y243" s="15"/>
      <c r="Z243" s="15"/>
      <c r="AA243" s="15"/>
      <c r="AH243" s="67"/>
      <c r="AI243"/>
      <c r="AJ243" s="67"/>
      <c r="AK243"/>
      <c r="AO243" s="39">
        <f t="shared" si="14"/>
        <v>0</v>
      </c>
      <c r="AP243" s="39"/>
      <c r="AQ243" s="39" t="str">
        <f t="shared" si="15"/>
        <v>Write In</v>
      </c>
    </row>
    <row r="244" spans="1:43" thickBot="1" x14ac:dyDescent="0.3">
      <c r="A244" s="38">
        <v>243</v>
      </c>
      <c r="B244" s="64">
        <v>19</v>
      </c>
      <c r="C244" s="66"/>
      <c r="D244" s="65"/>
      <c r="E244" s="55"/>
      <c r="F244" s="56"/>
      <c r="G244" s="58"/>
      <c r="H244" s="58"/>
      <c r="I244" s="58"/>
      <c r="J244" s="55"/>
      <c r="K244" s="55"/>
      <c r="L244" s="55"/>
      <c r="M244" s="55"/>
      <c r="N244" s="56"/>
      <c r="O244" s="55"/>
      <c r="P244" s="55"/>
      <c r="Q244" s="55"/>
      <c r="R244" s="55"/>
      <c r="S244" s="55"/>
      <c r="T244" s="54">
        <v>2</v>
      </c>
      <c r="U244" s="53" t="s">
        <v>305</v>
      </c>
      <c r="V244" s="40" t="s">
        <v>85</v>
      </c>
      <c r="W244" s="15">
        <v>2</v>
      </c>
      <c r="X244" s="15" t="s">
        <v>72</v>
      </c>
      <c r="Y244" s="15"/>
      <c r="Z244" s="15"/>
      <c r="AA244" s="15"/>
      <c r="AH244" s="67"/>
      <c r="AI244"/>
      <c r="AJ244" s="67"/>
      <c r="AK244"/>
      <c r="AO244" s="39">
        <f t="shared" si="14"/>
        <v>0</v>
      </c>
      <c r="AP244" s="39"/>
      <c r="AQ244" s="39">
        <f t="shared" si="15"/>
        <v>0</v>
      </c>
    </row>
    <row r="245" spans="1:43" ht="16.5" thickBot="1" x14ac:dyDescent="0.3">
      <c r="A245" s="38">
        <v>244</v>
      </c>
      <c r="B245" s="64">
        <v>20</v>
      </c>
      <c r="C245" s="74" t="s">
        <v>98</v>
      </c>
      <c r="D245" s="71"/>
      <c r="E245" s="58"/>
      <c r="F245" s="73"/>
      <c r="G245" s="59">
        <v>0</v>
      </c>
      <c r="H245" s="58">
        <v>0</v>
      </c>
      <c r="I245" s="58"/>
      <c r="J245" s="55"/>
      <c r="K245" s="55" t="s">
        <v>97</v>
      </c>
      <c r="L245" s="55"/>
      <c r="M245" s="55"/>
      <c r="N245" s="56"/>
      <c r="O245" s="55"/>
      <c r="P245" s="55"/>
      <c r="Q245" s="55"/>
      <c r="R245" s="55"/>
      <c r="S245" s="55"/>
      <c r="T245" s="54">
        <v>2</v>
      </c>
      <c r="U245" s="53" t="s">
        <v>305</v>
      </c>
      <c r="V245" s="40" t="s">
        <v>85</v>
      </c>
      <c r="W245" s="15">
        <v>2</v>
      </c>
      <c r="X245" s="15" t="s">
        <v>72</v>
      </c>
      <c r="Y245" s="15"/>
      <c r="Z245" s="15"/>
      <c r="AA245" s="15"/>
      <c r="AH245" s="67"/>
      <c r="AI245"/>
      <c r="AJ245" s="67"/>
      <c r="AK245"/>
      <c r="AO245" s="39">
        <f t="shared" si="14"/>
        <v>0</v>
      </c>
      <c r="AP245" s="39"/>
      <c r="AQ245" s="39">
        <f t="shared" si="15"/>
        <v>0</v>
      </c>
    </row>
    <row r="246" spans="1:43" ht="16.5" thickBot="1" x14ac:dyDescent="0.3">
      <c r="A246" s="38">
        <v>245</v>
      </c>
      <c r="B246" s="64">
        <v>21</v>
      </c>
      <c r="C246" s="74" t="s">
        <v>96</v>
      </c>
      <c r="D246" s="71"/>
      <c r="E246" s="58"/>
      <c r="F246" s="73"/>
      <c r="G246" s="59">
        <v>0</v>
      </c>
      <c r="H246" s="58">
        <v>0</v>
      </c>
      <c r="I246" s="58"/>
      <c r="J246" s="55"/>
      <c r="K246" s="55" t="s">
        <v>95</v>
      </c>
      <c r="L246" s="55"/>
      <c r="M246" s="55"/>
      <c r="N246" s="56"/>
      <c r="O246" s="55"/>
      <c r="P246" s="55"/>
      <c r="Q246" s="55"/>
      <c r="R246" s="55"/>
      <c r="S246" s="55"/>
      <c r="T246" s="54">
        <v>2</v>
      </c>
      <c r="U246" s="53" t="s">
        <v>305</v>
      </c>
      <c r="V246" s="40" t="s">
        <v>85</v>
      </c>
      <c r="W246" s="15">
        <v>2</v>
      </c>
      <c r="X246" s="15" t="s">
        <v>72</v>
      </c>
      <c r="Y246" s="15"/>
      <c r="Z246" s="15"/>
      <c r="AA246" s="15"/>
      <c r="AH246" s="67"/>
      <c r="AI246"/>
      <c r="AJ246" s="67"/>
      <c r="AK246"/>
      <c r="AO246" s="39">
        <f t="shared" si="14"/>
        <v>0</v>
      </c>
      <c r="AP246" s="39"/>
      <c r="AQ246" s="39">
        <f t="shared" si="15"/>
        <v>0</v>
      </c>
    </row>
    <row r="247" spans="1:43" ht="16.5" thickBot="1" x14ac:dyDescent="0.3">
      <c r="A247" s="38">
        <v>246</v>
      </c>
      <c r="B247" s="64">
        <v>22</v>
      </c>
      <c r="C247" s="74" t="s">
        <v>94</v>
      </c>
      <c r="D247" s="71"/>
      <c r="E247" s="68"/>
      <c r="F247" s="73"/>
      <c r="G247" s="59">
        <v>0</v>
      </c>
      <c r="H247" s="58">
        <v>0</v>
      </c>
      <c r="I247" s="69"/>
      <c r="J247" s="55"/>
      <c r="K247" s="55" t="s">
        <v>93</v>
      </c>
      <c r="L247" s="55"/>
      <c r="M247" s="55"/>
      <c r="N247" s="56"/>
      <c r="O247" s="55"/>
      <c r="P247" s="55"/>
      <c r="Q247" s="55"/>
      <c r="R247" s="55"/>
      <c r="S247" s="55"/>
      <c r="T247" s="54">
        <v>2</v>
      </c>
      <c r="U247" s="53" t="s">
        <v>305</v>
      </c>
      <c r="V247" s="40" t="s">
        <v>85</v>
      </c>
      <c r="W247" s="15">
        <v>2</v>
      </c>
      <c r="X247" s="15" t="s">
        <v>72</v>
      </c>
      <c r="Y247" s="15"/>
      <c r="Z247" s="15"/>
      <c r="AA247" s="15"/>
      <c r="AH247" s="67"/>
      <c r="AI247"/>
      <c r="AJ247" s="67"/>
      <c r="AK247"/>
      <c r="AO247" s="39">
        <f t="shared" si="14"/>
        <v>0</v>
      </c>
      <c r="AP247" s="39"/>
      <c r="AQ247" s="39">
        <f t="shared" si="15"/>
        <v>0</v>
      </c>
    </row>
    <row r="248" spans="1:43" ht="16.5" thickBot="1" x14ac:dyDescent="0.3">
      <c r="A248" s="38">
        <v>247</v>
      </c>
      <c r="B248" s="64">
        <v>23</v>
      </c>
      <c r="C248" s="74" t="s">
        <v>77</v>
      </c>
      <c r="D248" s="71"/>
      <c r="E248" s="68">
        <v>1059</v>
      </c>
      <c r="F248" s="80">
        <v>39</v>
      </c>
      <c r="G248" s="59">
        <v>0</v>
      </c>
      <c r="H248" s="150">
        <v>1</v>
      </c>
      <c r="I248" s="58" t="s">
        <v>107</v>
      </c>
      <c r="J248" s="55" t="s">
        <v>104</v>
      </c>
      <c r="K248" s="55" t="s">
        <v>77</v>
      </c>
      <c r="L248" s="55"/>
      <c r="M248" s="55"/>
      <c r="N248" s="56"/>
      <c r="O248" s="55"/>
      <c r="P248" s="55"/>
      <c r="Q248" s="55"/>
      <c r="R248" s="55"/>
      <c r="S248" s="55"/>
      <c r="T248" s="54">
        <v>2</v>
      </c>
      <c r="U248" s="53" t="s">
        <v>305</v>
      </c>
      <c r="V248" s="40" t="s">
        <v>85</v>
      </c>
      <c r="W248" s="15">
        <v>2</v>
      </c>
      <c r="X248" s="15" t="s">
        <v>72</v>
      </c>
      <c r="Y248" s="15"/>
      <c r="Z248" s="15"/>
      <c r="AA248" s="15"/>
      <c r="AH248" s="67"/>
      <c r="AI248"/>
      <c r="AJ248" s="67"/>
      <c r="AK248"/>
      <c r="AO248" s="39">
        <f t="shared" si="14"/>
        <v>0</v>
      </c>
      <c r="AP248" s="39"/>
      <c r="AQ248" s="39">
        <f t="shared" si="15"/>
        <v>0</v>
      </c>
    </row>
    <row r="249" spans="1:43" ht="16.5" thickBot="1" x14ac:dyDescent="0.3">
      <c r="A249" s="38">
        <v>248</v>
      </c>
      <c r="B249" s="64">
        <v>24</v>
      </c>
      <c r="C249" s="72" t="s">
        <v>92</v>
      </c>
      <c r="D249" s="71"/>
      <c r="E249" s="68"/>
      <c r="F249" s="70"/>
      <c r="G249" s="136"/>
      <c r="H249" s="69"/>
      <c r="I249" s="69"/>
      <c r="J249" s="68"/>
      <c r="K249" s="68" t="s">
        <v>91</v>
      </c>
      <c r="L249" s="55"/>
      <c r="M249" s="55"/>
      <c r="N249" s="56"/>
      <c r="O249" s="55"/>
      <c r="P249" s="55"/>
      <c r="Q249" s="55"/>
      <c r="R249" s="55"/>
      <c r="S249" s="55"/>
      <c r="T249" s="54">
        <v>2</v>
      </c>
      <c r="U249" s="53" t="s">
        <v>305</v>
      </c>
      <c r="V249" s="40" t="s">
        <v>85</v>
      </c>
      <c r="W249" s="15">
        <v>2</v>
      </c>
      <c r="X249" s="15" t="s">
        <v>72</v>
      </c>
      <c r="Y249" s="15"/>
      <c r="Z249" s="15"/>
      <c r="AA249" s="15"/>
      <c r="AH249" s="67"/>
      <c r="AI249"/>
      <c r="AJ249" s="67"/>
      <c r="AK249"/>
      <c r="AO249" s="39">
        <f t="shared" si="14"/>
        <v>0</v>
      </c>
      <c r="AP249" s="39"/>
      <c r="AQ249" s="39">
        <f t="shared" si="15"/>
        <v>0</v>
      </c>
    </row>
    <row r="250" spans="1:43" x14ac:dyDescent="0.25">
      <c r="A250" s="38">
        <v>249</v>
      </c>
      <c r="B250" s="64">
        <v>25</v>
      </c>
      <c r="C250" s="66"/>
      <c r="D250" s="65"/>
      <c r="E250" s="55"/>
      <c r="F250" s="56"/>
      <c r="G250" s="59"/>
      <c r="H250" s="58"/>
      <c r="I250" s="58"/>
      <c r="J250" s="55"/>
      <c r="K250" s="55"/>
      <c r="L250" s="55"/>
      <c r="M250" s="55"/>
      <c r="N250" s="56"/>
      <c r="O250" s="55"/>
      <c r="P250" s="55"/>
      <c r="Q250" s="55"/>
      <c r="R250" s="55"/>
      <c r="S250" s="55"/>
      <c r="T250" s="54">
        <v>2</v>
      </c>
      <c r="U250" s="53" t="s">
        <v>305</v>
      </c>
      <c r="V250" s="40" t="s">
        <v>85</v>
      </c>
      <c r="W250" s="15">
        <v>2</v>
      </c>
      <c r="X250" s="15" t="s">
        <v>72</v>
      </c>
      <c r="Y250" s="15"/>
      <c r="Z250" s="15"/>
      <c r="AA250" s="15"/>
      <c r="AH250" s="67"/>
      <c r="AI250"/>
      <c r="AJ250" s="67"/>
      <c r="AK250"/>
      <c r="AM250"/>
      <c r="AN250"/>
      <c r="AO250" s="39">
        <f t="shared" si="14"/>
        <v>0</v>
      </c>
      <c r="AP250" s="39"/>
      <c r="AQ250" s="39">
        <f t="shared" si="15"/>
        <v>0</v>
      </c>
    </row>
    <row r="251" spans="1:43" x14ac:dyDescent="0.25">
      <c r="A251" s="38">
        <v>250</v>
      </c>
      <c r="B251" s="64">
        <v>26</v>
      </c>
      <c r="C251" s="63" t="s">
        <v>90</v>
      </c>
      <c r="D251" s="62"/>
      <c r="E251" s="61">
        <f>SUBTOTAL(9,G229:G249)</f>
        <v>5</v>
      </c>
      <c r="F251" s="60"/>
      <c r="G251" s="59"/>
      <c r="H251" s="58"/>
      <c r="I251" s="57"/>
      <c r="J251" s="55"/>
      <c r="K251" s="55" t="s">
        <v>89</v>
      </c>
      <c r="L251" s="55"/>
      <c r="M251" s="55"/>
      <c r="N251" s="56"/>
      <c r="O251" s="55"/>
      <c r="P251" s="55"/>
      <c r="Q251" s="55"/>
      <c r="R251" s="55"/>
      <c r="S251" s="55"/>
      <c r="T251" s="54">
        <v>2</v>
      </c>
      <c r="U251" s="53" t="s">
        <v>305</v>
      </c>
      <c r="V251" s="40" t="s">
        <v>85</v>
      </c>
      <c r="W251" s="15">
        <v>2</v>
      </c>
      <c r="X251" s="15" t="s">
        <v>72</v>
      </c>
      <c r="Y251" s="15"/>
      <c r="Z251" s="15"/>
      <c r="AA251" s="15"/>
      <c r="AH251" s="67"/>
      <c r="AI251"/>
      <c r="AJ251" s="67"/>
      <c r="AK251"/>
      <c r="AM251"/>
      <c r="AN251"/>
      <c r="AO251" s="39">
        <f t="shared" si="14"/>
        <v>0</v>
      </c>
      <c r="AP251" s="39"/>
      <c r="AQ251" s="39">
        <f t="shared" si="15"/>
        <v>0</v>
      </c>
    </row>
    <row r="252" spans="1:43" ht="16.5" thickBot="1" x14ac:dyDescent="0.3">
      <c r="A252" s="38">
        <v>251</v>
      </c>
      <c r="B252" s="52">
        <v>27</v>
      </c>
      <c r="C252" s="51" t="s">
        <v>88</v>
      </c>
      <c r="D252" s="50"/>
      <c r="E252" s="49">
        <f>SUBTOTAL(9,H229:H249)</f>
        <v>6</v>
      </c>
      <c r="F252" s="48">
        <f>SUBTOTAL(9,H229:H248)</f>
        <v>6</v>
      </c>
      <c r="G252" s="47"/>
      <c r="H252" s="46"/>
      <c r="I252" s="46"/>
      <c r="J252" s="45"/>
      <c r="K252" s="43" t="s">
        <v>87</v>
      </c>
      <c r="L252" s="43"/>
      <c r="M252" s="43"/>
      <c r="N252" s="44"/>
      <c r="O252" s="43"/>
      <c r="P252" s="43"/>
      <c r="Q252" s="43"/>
      <c r="R252" s="43"/>
      <c r="S252" s="43"/>
      <c r="T252" s="42">
        <v>2</v>
      </c>
      <c r="U252" s="41" t="s">
        <v>305</v>
      </c>
      <c r="V252" s="40" t="s">
        <v>85</v>
      </c>
      <c r="W252" s="15">
        <v>2</v>
      </c>
      <c r="X252" s="15" t="s">
        <v>72</v>
      </c>
      <c r="Y252" s="15"/>
      <c r="Z252" s="15"/>
      <c r="AA252" s="15"/>
      <c r="AH252" s="67"/>
      <c r="AI252"/>
      <c r="AJ252" s="67"/>
      <c r="AK252"/>
      <c r="AM252"/>
      <c r="AN252"/>
      <c r="AO252" s="39">
        <f t="shared" si="14"/>
        <v>0</v>
      </c>
      <c r="AP252" s="39"/>
      <c r="AQ252" s="39">
        <f t="shared" si="15"/>
        <v>0</v>
      </c>
    </row>
    <row r="253" spans="1:43" ht="16.5" thickBot="1" x14ac:dyDescent="0.3">
      <c r="A253" s="38">
        <v>252</v>
      </c>
      <c r="G253" s="13"/>
      <c r="O253" s="146"/>
      <c r="P253" s="146"/>
      <c r="Q253" s="146"/>
      <c r="R253" s="146"/>
      <c r="S253" s="146"/>
      <c r="T253" s="182"/>
      <c r="U253" s="2" t="s">
        <v>268</v>
      </c>
      <c r="V253" s="40"/>
      <c r="W253" s="15"/>
      <c r="X253" s="15" t="s">
        <v>72</v>
      </c>
      <c r="Y253" s="15"/>
      <c r="Z253" s="15"/>
      <c r="AA253" s="15"/>
      <c r="AH253" s="67"/>
      <c r="AI253"/>
      <c r="AJ253" s="67"/>
      <c r="AK253"/>
      <c r="AM253"/>
      <c r="AN253"/>
      <c r="AO253" s="39">
        <f t="shared" si="14"/>
        <v>0</v>
      </c>
      <c r="AP253" s="39"/>
      <c r="AQ253" s="39">
        <f t="shared" si="15"/>
        <v>0</v>
      </c>
    </row>
    <row r="254" spans="1:43" x14ac:dyDescent="0.25">
      <c r="A254" s="38">
        <v>253</v>
      </c>
      <c r="B254" s="105">
        <v>1</v>
      </c>
      <c r="C254" s="104" t="s">
        <v>58</v>
      </c>
      <c r="D254" s="103"/>
      <c r="E254" s="101"/>
      <c r="F254" s="102"/>
      <c r="G254" s="101" t="s">
        <v>302</v>
      </c>
      <c r="H254" s="98"/>
      <c r="I254" s="98"/>
      <c r="J254" s="98"/>
      <c r="K254" s="100" t="s">
        <v>118</v>
      </c>
      <c r="L254" s="98"/>
      <c r="M254" s="98"/>
      <c r="N254" s="99"/>
      <c r="O254" s="145"/>
      <c r="P254" s="145"/>
      <c r="Q254" s="145"/>
      <c r="R254" s="145"/>
      <c r="S254" s="145"/>
      <c r="T254" s="184">
        <v>2</v>
      </c>
      <c r="U254" s="96" t="s">
        <v>302</v>
      </c>
      <c r="V254" s="40" t="s">
        <v>117</v>
      </c>
      <c r="W254" s="15"/>
      <c r="X254" s="15" t="s">
        <v>72</v>
      </c>
      <c r="Y254" s="15"/>
      <c r="Z254" s="15"/>
      <c r="AA254" s="15"/>
      <c r="AH254" s="67"/>
      <c r="AI254"/>
      <c r="AJ254" s="67"/>
      <c r="AK254"/>
      <c r="AM254"/>
      <c r="AN254"/>
      <c r="AO254" s="39">
        <f t="shared" si="14"/>
        <v>0</v>
      </c>
      <c r="AP254" s="39"/>
      <c r="AQ254" s="39">
        <f t="shared" si="15"/>
        <v>0</v>
      </c>
    </row>
    <row r="255" spans="1:43" ht="16.5" thickBot="1" x14ac:dyDescent="0.3">
      <c r="A255" s="38">
        <v>254</v>
      </c>
      <c r="B255" s="64">
        <v>2</v>
      </c>
      <c r="C255" s="66" t="s">
        <v>116</v>
      </c>
      <c r="D255" s="65"/>
      <c r="E255" s="55"/>
      <c r="F255" s="56"/>
      <c r="H255" s="55"/>
      <c r="I255" s="58"/>
      <c r="J255" s="55"/>
      <c r="K255" s="55" t="s">
        <v>115</v>
      </c>
      <c r="L255" s="169"/>
      <c r="M255" s="169"/>
      <c r="N255" s="168"/>
      <c r="O255" s="209"/>
      <c r="P255" s="209"/>
      <c r="Q255" s="209"/>
      <c r="R255" s="143"/>
      <c r="S255" s="143"/>
      <c r="T255" s="174">
        <v>2</v>
      </c>
      <c r="U255" s="53" t="s">
        <v>302</v>
      </c>
      <c r="V255" s="40" t="s">
        <v>114</v>
      </c>
      <c r="W255" s="15"/>
      <c r="X255" s="15" t="s">
        <v>72</v>
      </c>
      <c r="Y255" s="15"/>
      <c r="Z255" s="15"/>
      <c r="AA255" s="15"/>
      <c r="AB255" s="4">
        <v>53</v>
      </c>
      <c r="AC255" s="5" t="s">
        <v>304</v>
      </c>
      <c r="AD255" s="83" t="s">
        <v>107</v>
      </c>
      <c r="AH255" s="67"/>
      <c r="AI255"/>
      <c r="AJ255" s="67"/>
      <c r="AK255"/>
      <c r="AM255"/>
      <c r="AN255"/>
      <c r="AO255" s="39">
        <f t="shared" si="14"/>
        <v>0</v>
      </c>
      <c r="AP255" s="39"/>
      <c r="AQ255" s="39">
        <f t="shared" si="15"/>
        <v>0</v>
      </c>
    </row>
    <row r="256" spans="1:43" ht="21.75" thickBot="1" x14ac:dyDescent="0.3">
      <c r="A256" s="38">
        <v>255</v>
      </c>
      <c r="B256" s="64">
        <v>3</v>
      </c>
      <c r="C256" s="208" t="s">
        <v>113</v>
      </c>
      <c r="D256" s="91" t="s">
        <v>112</v>
      </c>
      <c r="E256" s="86" t="s">
        <v>111</v>
      </c>
      <c r="F256" s="60" t="s">
        <v>110</v>
      </c>
      <c r="G256" s="89"/>
      <c r="H256" s="86"/>
      <c r="I256" s="86"/>
      <c r="J256" s="86"/>
      <c r="K256" s="86" t="s">
        <v>103</v>
      </c>
      <c r="L256" s="206">
        <v>1074</v>
      </c>
      <c r="M256" s="206">
        <v>1083</v>
      </c>
      <c r="N256" s="207"/>
      <c r="O256" s="206"/>
      <c r="P256" s="206" t="s">
        <v>109</v>
      </c>
      <c r="Q256" s="86">
        <v>2</v>
      </c>
      <c r="R256" s="86"/>
      <c r="S256" s="176"/>
      <c r="T256" s="175">
        <v>2</v>
      </c>
      <c r="U256" s="84" t="s">
        <v>302</v>
      </c>
      <c r="V256" s="40" t="s">
        <v>102</v>
      </c>
      <c r="W256" s="15">
        <v>2</v>
      </c>
      <c r="X256" s="15" t="s">
        <v>72</v>
      </c>
      <c r="Y256" s="15"/>
      <c r="Z256" s="15"/>
      <c r="AA256" s="15"/>
      <c r="AB256" s="4">
        <v>55</v>
      </c>
      <c r="AC256" s="5" t="s">
        <v>303</v>
      </c>
      <c r="AD256" s="83" t="s">
        <v>107</v>
      </c>
      <c r="AH256" s="67"/>
      <c r="AI256"/>
      <c r="AJ256" s="67"/>
      <c r="AK256"/>
      <c r="AM256"/>
      <c r="AN256"/>
      <c r="AO256" s="39" t="str">
        <f t="shared" si="14"/>
        <v>BOC District 2</v>
      </c>
      <c r="AP256" s="39"/>
      <c r="AQ256" s="39">
        <f t="shared" si="15"/>
        <v>0</v>
      </c>
    </row>
    <row r="257" spans="1:43" thickBot="1" x14ac:dyDescent="0.3">
      <c r="A257" s="38">
        <v>256</v>
      </c>
      <c r="B257" s="64">
        <v>4</v>
      </c>
      <c r="C257" s="66" t="str">
        <f>IF(G257=1,AO257," ")</f>
        <v xml:space="preserve">Alicia Adams </v>
      </c>
      <c r="D257" s="71"/>
      <c r="E257" s="130">
        <v>1074</v>
      </c>
      <c r="F257" s="119">
        <v>53</v>
      </c>
      <c r="G257" s="58">
        <v>1</v>
      </c>
      <c r="H257" s="58">
        <v>1</v>
      </c>
      <c r="I257" s="58" t="str">
        <f>IF(C257=$AI$5,$AJ$5," ")</f>
        <v>REP</v>
      </c>
      <c r="J257" s="55" t="s">
        <v>104</v>
      </c>
      <c r="K257" s="55" t="s">
        <v>103</v>
      </c>
      <c r="L257" s="55"/>
      <c r="M257" s="55"/>
      <c r="N257" s="56"/>
      <c r="O257" s="143"/>
      <c r="P257" s="143"/>
      <c r="Q257" s="143"/>
      <c r="R257" s="143"/>
      <c r="S257" s="143"/>
      <c r="T257" s="174">
        <v>2</v>
      </c>
      <c r="U257" s="53" t="s">
        <v>302</v>
      </c>
      <c r="V257" s="40" t="s">
        <v>102</v>
      </c>
      <c r="W257" s="15">
        <v>2</v>
      </c>
      <c r="X257" s="15" t="s">
        <v>72</v>
      </c>
      <c r="Y257" s="15"/>
      <c r="Z257" s="15"/>
      <c r="AA257" s="15"/>
      <c r="AH257" s="67"/>
      <c r="AI257"/>
      <c r="AJ257" s="67"/>
      <c r="AK257"/>
      <c r="AM257"/>
      <c r="AN257"/>
      <c r="AO257" s="39" t="str">
        <f t="shared" si="14"/>
        <v xml:space="preserve">Alicia Adams </v>
      </c>
      <c r="AP257" s="39"/>
      <c r="AQ257" s="39">
        <f t="shared" si="15"/>
        <v>0</v>
      </c>
    </row>
    <row r="258" spans="1:43" thickBot="1" x14ac:dyDescent="0.3">
      <c r="A258" s="38">
        <v>257</v>
      </c>
      <c r="B258" s="64">
        <v>5</v>
      </c>
      <c r="C258" s="66" t="str">
        <f>IF(G258=1,AO258," ")</f>
        <v>Erick Allen</v>
      </c>
      <c r="D258" s="71"/>
      <c r="E258" s="128">
        <v>1074</v>
      </c>
      <c r="F258" s="119">
        <v>54</v>
      </c>
      <c r="G258" s="58">
        <v>1</v>
      </c>
      <c r="H258" s="58">
        <f>G258</f>
        <v>1</v>
      </c>
      <c r="I258" s="58" t="str">
        <f>IF(C258=$AI$6,$AJ$6," ")</f>
        <v>DEM</v>
      </c>
      <c r="J258" s="55" t="s">
        <v>104</v>
      </c>
      <c r="K258" s="55" t="s">
        <v>103</v>
      </c>
      <c r="L258" s="55"/>
      <c r="M258" s="55"/>
      <c r="N258" s="56"/>
      <c r="O258" s="143"/>
      <c r="P258" s="143"/>
      <c r="Q258" s="143"/>
      <c r="R258" s="143"/>
      <c r="S258" s="143"/>
      <c r="T258" s="174">
        <v>2</v>
      </c>
      <c r="U258" s="53" t="s">
        <v>302</v>
      </c>
      <c r="V258" s="40" t="s">
        <v>102</v>
      </c>
      <c r="W258" s="15">
        <v>2</v>
      </c>
      <c r="X258" s="15" t="s">
        <v>72</v>
      </c>
      <c r="Y258" s="15"/>
      <c r="Z258" s="15"/>
      <c r="AA258" s="15"/>
      <c r="AB258" s="4">
        <v>54</v>
      </c>
      <c r="AC258" s="5" t="s">
        <v>304</v>
      </c>
      <c r="AD258" s="5" t="s">
        <v>105</v>
      </c>
      <c r="AH258" s="67"/>
      <c r="AI258"/>
      <c r="AJ258" s="67"/>
      <c r="AK258"/>
      <c r="AM258"/>
      <c r="AN258"/>
      <c r="AO258" s="39" t="str">
        <f t="shared" ref="AO258:AO321" si="17">_xlfn.XLOOKUP(B258,$AH$4:$AH$11,$AI$4:$AI$11,0)</f>
        <v>Erick Allen</v>
      </c>
      <c r="AP258" s="39"/>
      <c r="AQ258" s="39">
        <f t="shared" si="15"/>
        <v>0</v>
      </c>
    </row>
    <row r="259" spans="1:43" thickBot="1" x14ac:dyDescent="0.3">
      <c r="A259" s="38">
        <v>258</v>
      </c>
      <c r="B259" s="64">
        <v>6</v>
      </c>
      <c r="C259" s="66" t="str">
        <f>IF(G259=1,AO259," ")</f>
        <v>Jaha V. Howard</v>
      </c>
      <c r="D259" s="71"/>
      <c r="E259" s="128">
        <v>1083</v>
      </c>
      <c r="F259" s="119">
        <v>56</v>
      </c>
      <c r="G259" s="58">
        <v>1</v>
      </c>
      <c r="H259" s="58">
        <f>G259</f>
        <v>1</v>
      </c>
      <c r="I259" s="58" t="str">
        <f>IF(C259=$AI$7,$AJ$7," ")</f>
        <v>DEM</v>
      </c>
      <c r="J259" s="55" t="s">
        <v>104</v>
      </c>
      <c r="K259" s="55" t="s">
        <v>103</v>
      </c>
      <c r="L259" s="55"/>
      <c r="M259" s="55"/>
      <c r="N259" s="56"/>
      <c r="O259" s="143"/>
      <c r="P259" s="143"/>
      <c r="Q259" s="143"/>
      <c r="R259" s="143"/>
      <c r="S259" s="143"/>
      <c r="T259" s="174">
        <v>2</v>
      </c>
      <c r="U259" s="53" t="s">
        <v>302</v>
      </c>
      <c r="V259" s="40" t="s">
        <v>102</v>
      </c>
      <c r="W259" s="15">
        <v>2</v>
      </c>
      <c r="X259" s="15" t="s">
        <v>72</v>
      </c>
      <c r="Y259" s="15"/>
      <c r="Z259" s="15"/>
      <c r="AA259" s="15"/>
      <c r="AB259" s="4">
        <v>56</v>
      </c>
      <c r="AC259" s="5" t="s">
        <v>303</v>
      </c>
      <c r="AD259" s="5" t="s">
        <v>105</v>
      </c>
      <c r="AH259" s="67"/>
      <c r="AI259"/>
      <c r="AJ259" s="67"/>
      <c r="AK259"/>
      <c r="AM259"/>
      <c r="AN259"/>
      <c r="AO259" s="39" t="str">
        <f t="shared" si="17"/>
        <v>Jaha V. Howard</v>
      </c>
      <c r="AP259" s="39"/>
      <c r="AQ259" s="39">
        <f t="shared" si="15"/>
        <v>0</v>
      </c>
    </row>
    <row r="260" spans="1:43" thickBot="1" x14ac:dyDescent="0.3">
      <c r="A260" s="38">
        <v>259</v>
      </c>
      <c r="B260" s="64">
        <v>7</v>
      </c>
      <c r="C260" s="66" t="str">
        <f>IF(G260=1,AO260," ")</f>
        <v>Tanisha Whorton</v>
      </c>
      <c r="D260" s="71"/>
      <c r="E260" s="128">
        <v>1083</v>
      </c>
      <c r="F260" s="119">
        <v>56</v>
      </c>
      <c r="G260" s="58">
        <v>1</v>
      </c>
      <c r="H260" s="58">
        <f>G260</f>
        <v>1</v>
      </c>
      <c r="I260" s="58" t="str">
        <f>IF(C260=$AI$8,$AJ$8," ")</f>
        <v>DEM</v>
      </c>
      <c r="J260" s="55" t="s">
        <v>104</v>
      </c>
      <c r="K260" s="55" t="s">
        <v>103</v>
      </c>
      <c r="L260" s="55"/>
      <c r="M260" s="55"/>
      <c r="N260" s="56"/>
      <c r="O260" s="143"/>
      <c r="P260" s="143"/>
      <c r="Q260" s="143"/>
      <c r="R260" s="143"/>
      <c r="S260" s="143"/>
      <c r="T260" s="174">
        <v>2</v>
      </c>
      <c r="U260" s="53" t="s">
        <v>302</v>
      </c>
      <c r="V260" s="40" t="s">
        <v>102</v>
      </c>
      <c r="W260" s="15">
        <v>2</v>
      </c>
      <c r="X260" s="15" t="s">
        <v>72</v>
      </c>
      <c r="Y260" s="15"/>
      <c r="Z260" s="15"/>
      <c r="AA260" s="15"/>
      <c r="AH260" s="67"/>
      <c r="AI260"/>
      <c r="AJ260" s="67"/>
      <c r="AK260"/>
      <c r="AO260" s="39" t="str">
        <f t="shared" si="17"/>
        <v>Tanisha Whorton</v>
      </c>
      <c r="AP260" s="39"/>
      <c r="AQ260" s="39">
        <f t="shared" si="15"/>
        <v>0</v>
      </c>
    </row>
    <row r="261" spans="1:43" thickBot="1" x14ac:dyDescent="0.3">
      <c r="A261" s="38">
        <v>260</v>
      </c>
      <c r="B261" s="64">
        <v>8</v>
      </c>
      <c r="C261" s="66" t="str">
        <f>IF(G261=1,AO261," ")</f>
        <v>Tracy Stevenson</v>
      </c>
      <c r="D261" s="71"/>
      <c r="E261" s="128">
        <v>1083</v>
      </c>
      <c r="F261" s="119">
        <v>56</v>
      </c>
      <c r="G261" s="58">
        <v>1</v>
      </c>
      <c r="H261" s="58">
        <f>G261</f>
        <v>1</v>
      </c>
      <c r="I261" s="58" t="str">
        <f>IF(C261=$AI$9,$AJ$9," ")</f>
        <v>DEM</v>
      </c>
      <c r="J261" s="55" t="s">
        <v>104</v>
      </c>
      <c r="K261" s="55" t="s">
        <v>103</v>
      </c>
      <c r="L261" s="55"/>
      <c r="M261" s="55"/>
      <c r="N261" s="56"/>
      <c r="O261" s="143"/>
      <c r="P261" s="143"/>
      <c r="Q261" s="143"/>
      <c r="R261" s="143"/>
      <c r="S261" s="143"/>
      <c r="T261" s="174">
        <v>2</v>
      </c>
      <c r="U261" s="53" t="s">
        <v>302</v>
      </c>
      <c r="V261" s="40" t="s">
        <v>102</v>
      </c>
      <c r="W261" s="15">
        <v>2</v>
      </c>
      <c r="X261" s="15" t="s">
        <v>72</v>
      </c>
      <c r="Y261" s="15"/>
      <c r="Z261" s="15"/>
      <c r="AA261" s="15"/>
      <c r="AH261" s="67"/>
      <c r="AI261"/>
      <c r="AJ261" s="67"/>
      <c r="AK261"/>
      <c r="AO261" s="39" t="str">
        <f t="shared" si="17"/>
        <v>Tracy Stevenson</v>
      </c>
      <c r="AP261" s="39"/>
      <c r="AQ261" s="39">
        <f t="shared" ref="AQ261:AQ324" si="18">_xlfn.XLOOKUP(B261,$AH$12:$AH$19,$AI$12:$AI$19,0)</f>
        <v>0</v>
      </c>
    </row>
    <row r="262" spans="1:43" ht="15" x14ac:dyDescent="0.25">
      <c r="A262" s="38">
        <v>261</v>
      </c>
      <c r="B262" s="64">
        <v>9</v>
      </c>
      <c r="C262" s="74" t="str">
        <f>IF(G262=1,AQ262,IF(G262="BLK",$AI$17," "))</f>
        <v xml:space="preserve"> </v>
      </c>
      <c r="D262" s="129"/>
      <c r="E262" s="55"/>
      <c r="F262" s="56"/>
      <c r="G262" s="58"/>
      <c r="H262" s="58"/>
      <c r="I262" s="58" t="str">
        <f>IF(C262=$AI$9,$AJ$9," ")</f>
        <v xml:space="preserve"> </v>
      </c>
      <c r="J262" s="55"/>
      <c r="K262" s="55" t="s">
        <v>103</v>
      </c>
      <c r="L262" s="55"/>
      <c r="M262" s="55"/>
      <c r="N262" s="56"/>
      <c r="O262" s="143"/>
      <c r="P262" s="143"/>
      <c r="Q262" s="143"/>
      <c r="R262" s="143"/>
      <c r="S262" s="143"/>
      <c r="T262" s="174">
        <v>2</v>
      </c>
      <c r="U262" s="53" t="s">
        <v>302</v>
      </c>
      <c r="V262" s="40" t="s">
        <v>102</v>
      </c>
      <c r="W262" s="15">
        <v>2</v>
      </c>
      <c r="X262" s="15" t="s">
        <v>72</v>
      </c>
      <c r="Y262" s="15"/>
      <c r="Z262" s="15"/>
      <c r="AA262" s="15"/>
      <c r="AI262"/>
      <c r="AJ262" s="67"/>
      <c r="AK262"/>
      <c r="AO262" s="39" t="str">
        <f t="shared" si="17"/>
        <v>BLANK</v>
      </c>
      <c r="AP262" s="39"/>
      <c r="AQ262" s="39">
        <f t="shared" si="18"/>
        <v>0</v>
      </c>
    </row>
    <row r="263" spans="1:43" ht="15" x14ac:dyDescent="0.25">
      <c r="A263" s="38">
        <v>262</v>
      </c>
      <c r="B263" s="64">
        <v>10</v>
      </c>
      <c r="C263" s="66" t="str">
        <f>IF(G263=1,AO263," ")</f>
        <v xml:space="preserve"> </v>
      </c>
      <c r="D263" s="65"/>
      <c r="E263" s="55"/>
      <c r="F263" s="56"/>
      <c r="G263" s="58"/>
      <c r="H263" s="58"/>
      <c r="I263" s="58" t="str">
        <f>IF(C263=$AI$9,$AJ$9," ")</f>
        <v xml:space="preserve"> </v>
      </c>
      <c r="J263" s="55"/>
      <c r="K263" s="55" t="s">
        <v>103</v>
      </c>
      <c r="L263" s="55"/>
      <c r="M263" s="55"/>
      <c r="N263" s="56"/>
      <c r="O263" s="143"/>
      <c r="P263" s="143"/>
      <c r="Q263" s="143"/>
      <c r="R263" s="143"/>
      <c r="S263" s="143"/>
      <c r="T263" s="174">
        <v>2</v>
      </c>
      <c r="U263" s="53" t="s">
        <v>302</v>
      </c>
      <c r="V263" s="40" t="s">
        <v>102</v>
      </c>
      <c r="W263" s="15">
        <v>2</v>
      </c>
      <c r="X263" s="15" t="s">
        <v>72</v>
      </c>
      <c r="Y263" s="15"/>
      <c r="Z263" s="15"/>
      <c r="AA263" s="15"/>
      <c r="AI263"/>
      <c r="AJ263" s="67"/>
      <c r="AK263"/>
      <c r="AO263" s="39" t="str">
        <f t="shared" si="17"/>
        <v>Write In</v>
      </c>
      <c r="AP263" s="39"/>
      <c r="AQ263" s="39">
        <f t="shared" si="18"/>
        <v>0</v>
      </c>
    </row>
    <row r="264" spans="1:43" hidden="1" x14ac:dyDescent="0.25">
      <c r="A264" s="75">
        <v>263</v>
      </c>
      <c r="B264" s="64">
        <v>11</v>
      </c>
      <c r="C264" s="79" t="s">
        <v>101</v>
      </c>
      <c r="D264" s="78"/>
      <c r="E264" s="55"/>
      <c r="F264" s="56"/>
      <c r="G264" s="59"/>
      <c r="H264" s="58"/>
      <c r="I264" s="58"/>
      <c r="J264" s="55"/>
      <c r="K264" s="55" t="s">
        <v>100</v>
      </c>
      <c r="L264" s="55"/>
      <c r="M264" s="55"/>
      <c r="N264" s="56"/>
      <c r="O264" s="143"/>
      <c r="P264" s="143"/>
      <c r="Q264" s="143"/>
      <c r="R264" s="143"/>
      <c r="S264" s="143"/>
      <c r="T264" s="143"/>
      <c r="U264" s="53" t="s">
        <v>302</v>
      </c>
      <c r="V264" s="40" t="s">
        <v>99</v>
      </c>
      <c r="W264" s="15"/>
      <c r="X264" s="15" t="s">
        <v>72</v>
      </c>
      <c r="Y264" s="15"/>
      <c r="Z264" s="15"/>
      <c r="AA264" s="15"/>
      <c r="AI264"/>
      <c r="AJ264" s="67"/>
      <c r="AK264"/>
      <c r="AO264" s="39">
        <f t="shared" si="17"/>
        <v>0</v>
      </c>
      <c r="AP264" s="39"/>
      <c r="AQ264" s="39" t="str">
        <f t="shared" si="18"/>
        <v>BOC District 4</v>
      </c>
    </row>
    <row r="265" spans="1:43" ht="15" hidden="1" x14ac:dyDescent="0.25">
      <c r="A265" s="75">
        <v>264</v>
      </c>
      <c r="B265" s="64">
        <v>12</v>
      </c>
      <c r="C265" s="66" t="str">
        <f>IF(G265=1,AQ265," ")</f>
        <v xml:space="preserve"> </v>
      </c>
      <c r="D265" s="65"/>
      <c r="E265" s="55"/>
      <c r="F265" s="56"/>
      <c r="G265" s="58"/>
      <c r="H265" s="58"/>
      <c r="I265" s="58" t="str">
        <f>IF(C265=$AI$13,$AJ$13," ")</f>
        <v xml:space="preserve"> </v>
      </c>
      <c r="J265" s="55"/>
      <c r="K265" s="55" t="s">
        <v>100</v>
      </c>
      <c r="L265" s="55"/>
      <c r="M265" s="55"/>
      <c r="N265" s="56"/>
      <c r="O265" s="143"/>
      <c r="P265" s="143"/>
      <c r="Q265" s="143"/>
      <c r="R265" s="143"/>
      <c r="S265" s="143"/>
      <c r="T265" s="143"/>
      <c r="U265" s="53" t="s">
        <v>302</v>
      </c>
      <c r="V265" s="40" t="s">
        <v>99</v>
      </c>
      <c r="W265" s="15"/>
      <c r="X265" s="15" t="s">
        <v>72</v>
      </c>
      <c r="Y265" s="15"/>
      <c r="Z265" s="15"/>
      <c r="AA265" s="15"/>
      <c r="AI265"/>
      <c r="AJ265" s="67"/>
      <c r="AK265"/>
      <c r="AO265" s="39">
        <f t="shared" si="17"/>
        <v>0</v>
      </c>
      <c r="AP265" s="39"/>
      <c r="AQ265" s="39" t="str">
        <f t="shared" si="18"/>
        <v>Julien Grhas</v>
      </c>
    </row>
    <row r="266" spans="1:43" ht="15" hidden="1" x14ac:dyDescent="0.25">
      <c r="A266" s="75">
        <v>265</v>
      </c>
      <c r="B266" s="64">
        <v>13</v>
      </c>
      <c r="C266" s="66" t="str">
        <f>IF(G266=1,AQ266," ")</f>
        <v xml:space="preserve"> </v>
      </c>
      <c r="D266" s="65"/>
      <c r="E266" s="55"/>
      <c r="F266" s="56"/>
      <c r="G266" s="58"/>
      <c r="H266" s="58"/>
      <c r="I266" s="58" t="str">
        <f>IF(C266=$AI$14,$AJ$14," ")</f>
        <v xml:space="preserve"> </v>
      </c>
      <c r="J266" s="55"/>
      <c r="K266" s="55" t="s">
        <v>100</v>
      </c>
      <c r="L266" s="55"/>
      <c r="M266" s="55"/>
      <c r="N266" s="56"/>
      <c r="O266" s="143"/>
      <c r="P266" s="143"/>
      <c r="Q266" s="143"/>
      <c r="R266" s="143"/>
      <c r="S266" s="143"/>
      <c r="T266" s="143"/>
      <c r="U266" s="53" t="s">
        <v>302</v>
      </c>
      <c r="V266" s="40" t="s">
        <v>99</v>
      </c>
      <c r="W266" s="15"/>
      <c r="X266" s="15" t="s">
        <v>72</v>
      </c>
      <c r="Y266" s="15"/>
      <c r="Z266" s="15"/>
      <c r="AA266" s="15"/>
      <c r="AI266"/>
      <c r="AJ266" s="67"/>
      <c r="AK266"/>
      <c r="AO266" s="39">
        <f t="shared" si="17"/>
        <v>0</v>
      </c>
      <c r="AP266" s="39"/>
      <c r="AQ266" s="39" t="str">
        <f t="shared" si="18"/>
        <v>Matthew Hardwick</v>
      </c>
    </row>
    <row r="267" spans="1:43" ht="15" hidden="1" x14ac:dyDescent="0.25">
      <c r="A267" s="75">
        <v>266</v>
      </c>
      <c r="B267" s="64">
        <v>14</v>
      </c>
      <c r="C267" s="66" t="str">
        <f>IF(G267=1,AQ267," ")</f>
        <v xml:space="preserve"> </v>
      </c>
      <c r="D267" s="65"/>
      <c r="E267" s="55"/>
      <c r="F267" s="56"/>
      <c r="G267" s="58"/>
      <c r="H267" s="58"/>
      <c r="I267" s="58" t="str">
        <f>IF(C267=$AI$15,$AJ$15," ")</f>
        <v xml:space="preserve"> </v>
      </c>
      <c r="J267" s="55"/>
      <c r="K267" s="55" t="s">
        <v>100</v>
      </c>
      <c r="L267" s="55"/>
      <c r="M267" s="55"/>
      <c r="N267" s="56"/>
      <c r="O267" s="143"/>
      <c r="P267" s="143"/>
      <c r="Q267" s="143"/>
      <c r="R267" s="143"/>
      <c r="S267" s="143"/>
      <c r="T267" s="143"/>
      <c r="U267" s="53" t="s">
        <v>302</v>
      </c>
      <c r="V267" s="40" t="s">
        <v>99</v>
      </c>
      <c r="W267" s="15"/>
      <c r="X267" s="15" t="s">
        <v>72</v>
      </c>
      <c r="Y267" s="15"/>
      <c r="Z267" s="15"/>
      <c r="AA267" s="15"/>
      <c r="AI267"/>
      <c r="AJ267" s="67"/>
      <c r="AK267"/>
      <c r="AO267" s="39">
        <f t="shared" si="17"/>
        <v>0</v>
      </c>
      <c r="AP267" s="39"/>
      <c r="AQ267" s="39" t="str">
        <f t="shared" si="18"/>
        <v>Yashica Marshall</v>
      </c>
    </row>
    <row r="268" spans="1:43" ht="15" hidden="1" x14ac:dyDescent="0.25">
      <c r="A268" s="75">
        <v>267</v>
      </c>
      <c r="B268" s="64">
        <v>15</v>
      </c>
      <c r="C268" s="66" t="str">
        <f>IF(G268=1,AQ268," ")</f>
        <v xml:space="preserve"> </v>
      </c>
      <c r="D268" s="65"/>
      <c r="E268" s="55"/>
      <c r="F268" s="56"/>
      <c r="G268" s="58"/>
      <c r="H268" s="58"/>
      <c r="I268" s="58" t="str">
        <f>IF(C268=$AI$16,$AJ$16," ")</f>
        <v xml:space="preserve"> </v>
      </c>
      <c r="J268" s="55"/>
      <c r="K268" s="55" t="s">
        <v>100</v>
      </c>
      <c r="L268" s="55"/>
      <c r="M268" s="55"/>
      <c r="N268" s="56"/>
      <c r="O268" s="143"/>
      <c r="P268" s="143"/>
      <c r="Q268" s="143"/>
      <c r="R268" s="143"/>
      <c r="S268" s="143"/>
      <c r="T268" s="143"/>
      <c r="U268" s="53" t="s">
        <v>302</v>
      </c>
      <c r="V268" s="40" t="s">
        <v>99</v>
      </c>
      <c r="W268" s="15"/>
      <c r="X268" s="15" t="s">
        <v>72</v>
      </c>
      <c r="Y268" s="15"/>
      <c r="Z268" s="15"/>
      <c r="AA268" s="15"/>
      <c r="AI268"/>
      <c r="AJ268" s="67"/>
      <c r="AK268"/>
      <c r="AO268" s="39">
        <f t="shared" si="17"/>
        <v>0</v>
      </c>
      <c r="AP268" s="39"/>
      <c r="AQ268" s="39" t="str">
        <f t="shared" si="18"/>
        <v>Monique Sheffield</v>
      </c>
    </row>
    <row r="269" spans="1:43" ht="15" hidden="1" x14ac:dyDescent="0.25">
      <c r="A269" s="75">
        <v>268</v>
      </c>
      <c r="B269" s="64">
        <v>16</v>
      </c>
      <c r="C269" s="74" t="str">
        <f>IF(G269=1,AQ269,IF(G269="BLK",$AI$17," "))</f>
        <v xml:space="preserve"> </v>
      </c>
      <c r="D269" s="129"/>
      <c r="E269" s="55"/>
      <c r="F269" s="56"/>
      <c r="G269" s="58"/>
      <c r="H269" s="58"/>
      <c r="I269" s="58" t="str">
        <f>IF(C269=$AI$17,$AJ$17," ")</f>
        <v xml:space="preserve"> </v>
      </c>
      <c r="J269" s="55"/>
      <c r="K269" s="55" t="s">
        <v>100</v>
      </c>
      <c r="L269" s="55"/>
      <c r="M269" s="55"/>
      <c r="N269" s="56"/>
      <c r="O269" s="143"/>
      <c r="P269" s="143"/>
      <c r="Q269" s="143"/>
      <c r="R269" s="143"/>
      <c r="S269" s="143"/>
      <c r="T269" s="143"/>
      <c r="U269" s="53" t="s">
        <v>302</v>
      </c>
      <c r="V269" s="40" t="s">
        <v>99</v>
      </c>
      <c r="W269" s="15"/>
      <c r="X269" s="15" t="s">
        <v>72</v>
      </c>
      <c r="Y269" s="15"/>
      <c r="Z269" s="15"/>
      <c r="AA269" s="15"/>
      <c r="AI269"/>
      <c r="AJ269" s="67"/>
      <c r="AK269"/>
      <c r="AO269" s="39">
        <f t="shared" si="17"/>
        <v>0</v>
      </c>
      <c r="AP269" s="39"/>
      <c r="AQ269" s="39" t="str">
        <f t="shared" si="18"/>
        <v>BLANK</v>
      </c>
    </row>
    <row r="270" spans="1:43" ht="15" hidden="1" x14ac:dyDescent="0.25">
      <c r="A270" s="75">
        <v>269</v>
      </c>
      <c r="B270" s="64">
        <v>17</v>
      </c>
      <c r="C270" s="66" t="str">
        <f>IF(G270=1,AQ270," ")</f>
        <v xml:space="preserve"> </v>
      </c>
      <c r="D270" s="65"/>
      <c r="E270" s="55"/>
      <c r="F270" s="56"/>
      <c r="G270" s="58"/>
      <c r="H270" s="58"/>
      <c r="I270" s="58" t="str">
        <f>IF(C270=$AI$18,$AJ$18," ")</f>
        <v xml:space="preserve"> </v>
      </c>
      <c r="J270" s="55"/>
      <c r="K270" s="55" t="s">
        <v>100</v>
      </c>
      <c r="L270" s="55"/>
      <c r="M270" s="55"/>
      <c r="N270" s="56"/>
      <c r="O270" s="143"/>
      <c r="P270" s="143"/>
      <c r="Q270" s="143"/>
      <c r="R270" s="143"/>
      <c r="S270" s="143"/>
      <c r="T270" s="143"/>
      <c r="U270" s="53" t="s">
        <v>302</v>
      </c>
      <c r="V270" s="40" t="s">
        <v>99</v>
      </c>
      <c r="W270" s="15"/>
      <c r="X270" s="15" t="s">
        <v>72</v>
      </c>
      <c r="Y270" s="15"/>
      <c r="Z270" s="15"/>
      <c r="AA270" s="15"/>
      <c r="AI270"/>
      <c r="AJ270" s="67"/>
      <c r="AK270"/>
      <c r="AO270" s="39">
        <f t="shared" si="17"/>
        <v>0</v>
      </c>
      <c r="AP270" s="39"/>
      <c r="AQ270" s="39" t="str">
        <f t="shared" si="18"/>
        <v>BLANK</v>
      </c>
    </row>
    <row r="271" spans="1:43" ht="15" hidden="1" x14ac:dyDescent="0.25">
      <c r="A271" s="75">
        <v>270</v>
      </c>
      <c r="B271" s="64">
        <v>18</v>
      </c>
      <c r="C271" s="66" t="str">
        <f>IF(G271=1,AQ271," ")</f>
        <v xml:space="preserve"> </v>
      </c>
      <c r="D271" s="65"/>
      <c r="E271" s="55"/>
      <c r="F271" s="56"/>
      <c r="G271" s="58"/>
      <c r="H271" s="58"/>
      <c r="I271" s="58" t="str">
        <f>IF(C271=$AI$19,$AJ$19," ")</f>
        <v xml:space="preserve"> </v>
      </c>
      <c r="J271" s="55"/>
      <c r="K271" s="55" t="s">
        <v>100</v>
      </c>
      <c r="L271" s="55"/>
      <c r="M271" s="55"/>
      <c r="N271" s="56"/>
      <c r="O271" s="143"/>
      <c r="P271" s="143"/>
      <c r="Q271" s="143"/>
      <c r="R271" s="143"/>
      <c r="S271" s="143"/>
      <c r="T271" s="143"/>
      <c r="U271" s="53" t="s">
        <v>302</v>
      </c>
      <c r="V271" s="40" t="s">
        <v>99</v>
      </c>
      <c r="W271" s="15"/>
      <c r="X271" s="15" t="s">
        <v>72</v>
      </c>
      <c r="Y271" s="15"/>
      <c r="Z271" s="15"/>
      <c r="AA271" s="15"/>
      <c r="AI271"/>
      <c r="AJ271" s="67"/>
      <c r="AK271"/>
      <c r="AO271" s="39">
        <f t="shared" si="17"/>
        <v>0</v>
      </c>
      <c r="AP271" s="39"/>
      <c r="AQ271" s="39" t="str">
        <f t="shared" si="18"/>
        <v>Write In</v>
      </c>
    </row>
    <row r="272" spans="1:43" thickBot="1" x14ac:dyDescent="0.3">
      <c r="A272" s="38">
        <v>271</v>
      </c>
      <c r="B272" s="64">
        <v>19</v>
      </c>
      <c r="C272" s="66"/>
      <c r="D272" s="65"/>
      <c r="E272" s="55"/>
      <c r="F272" s="56"/>
      <c r="G272" s="58"/>
      <c r="H272" s="58"/>
      <c r="I272" s="58"/>
      <c r="J272" s="55"/>
      <c r="K272" s="55"/>
      <c r="L272" s="55"/>
      <c r="M272" s="55"/>
      <c r="N272" s="56"/>
      <c r="O272" s="143"/>
      <c r="P272" s="143"/>
      <c r="Q272" s="143"/>
      <c r="R272" s="143"/>
      <c r="S272" s="143"/>
      <c r="T272" s="174">
        <v>2</v>
      </c>
      <c r="U272" s="53" t="s">
        <v>302</v>
      </c>
      <c r="V272" s="40" t="s">
        <v>85</v>
      </c>
      <c r="W272" s="15">
        <v>2</v>
      </c>
      <c r="X272" s="15" t="s">
        <v>72</v>
      </c>
      <c r="Y272" s="15"/>
      <c r="Z272" s="15"/>
      <c r="AA272" s="15"/>
      <c r="AI272"/>
      <c r="AJ272" s="67"/>
      <c r="AK272"/>
      <c r="AO272" s="39">
        <f t="shared" si="17"/>
        <v>0</v>
      </c>
      <c r="AP272" s="39"/>
      <c r="AQ272" s="39">
        <f t="shared" si="18"/>
        <v>0</v>
      </c>
    </row>
    <row r="273" spans="1:43" ht="16.5" thickBot="1" x14ac:dyDescent="0.3">
      <c r="A273" s="38">
        <v>272</v>
      </c>
      <c r="B273" s="64">
        <v>20</v>
      </c>
      <c r="C273" s="74" t="s">
        <v>98</v>
      </c>
      <c r="D273" s="71"/>
      <c r="E273" s="58"/>
      <c r="F273" s="73"/>
      <c r="G273" s="59">
        <v>0</v>
      </c>
      <c r="H273" s="58">
        <v>0</v>
      </c>
      <c r="I273" s="58"/>
      <c r="J273" s="55"/>
      <c r="K273" s="55" t="s">
        <v>97</v>
      </c>
      <c r="L273" s="55"/>
      <c r="M273" s="55"/>
      <c r="N273" s="56"/>
      <c r="O273" s="143"/>
      <c r="P273" s="143"/>
      <c r="Q273" s="143"/>
      <c r="R273" s="143"/>
      <c r="S273" s="143"/>
      <c r="T273" s="174">
        <v>2</v>
      </c>
      <c r="U273" s="53" t="s">
        <v>302</v>
      </c>
      <c r="V273" s="40" t="s">
        <v>85</v>
      </c>
      <c r="W273" s="15">
        <v>2</v>
      </c>
      <c r="X273" s="15" t="s">
        <v>72</v>
      </c>
      <c r="Y273" s="15"/>
      <c r="Z273" s="15"/>
      <c r="AA273" s="15"/>
      <c r="AH273" s="67"/>
      <c r="AI273"/>
      <c r="AJ273" s="67"/>
      <c r="AK273"/>
      <c r="AO273" s="39">
        <f t="shared" si="17"/>
        <v>0</v>
      </c>
      <c r="AP273" s="39"/>
      <c r="AQ273" s="39">
        <f t="shared" si="18"/>
        <v>0</v>
      </c>
    </row>
    <row r="274" spans="1:43" ht="16.5" thickBot="1" x14ac:dyDescent="0.3">
      <c r="A274" s="38">
        <v>273</v>
      </c>
      <c r="B274" s="64">
        <v>21</v>
      </c>
      <c r="C274" s="74" t="s">
        <v>96</v>
      </c>
      <c r="D274" s="71"/>
      <c r="E274" s="58"/>
      <c r="F274" s="73"/>
      <c r="G274" s="59">
        <v>0</v>
      </c>
      <c r="H274" s="58">
        <v>0</v>
      </c>
      <c r="I274" s="58"/>
      <c r="J274" s="55"/>
      <c r="K274" s="55" t="s">
        <v>95</v>
      </c>
      <c r="L274" s="55"/>
      <c r="M274" s="55"/>
      <c r="N274" s="56"/>
      <c r="O274" s="143"/>
      <c r="P274" s="143"/>
      <c r="Q274" s="143"/>
      <c r="R274" s="143"/>
      <c r="S274" s="143"/>
      <c r="T274" s="174">
        <v>2</v>
      </c>
      <c r="U274" s="53" t="s">
        <v>302</v>
      </c>
      <c r="V274" s="40" t="s">
        <v>85</v>
      </c>
      <c r="W274" s="15">
        <v>2</v>
      </c>
      <c r="X274" s="15" t="s">
        <v>72</v>
      </c>
      <c r="Y274" s="15"/>
      <c r="Z274" s="15"/>
      <c r="AA274" s="15"/>
      <c r="AH274" s="67"/>
      <c r="AI274"/>
      <c r="AJ274" s="67"/>
      <c r="AK274"/>
      <c r="AO274" s="39">
        <f t="shared" si="17"/>
        <v>0</v>
      </c>
      <c r="AP274" s="39"/>
      <c r="AQ274" s="39">
        <f t="shared" si="18"/>
        <v>0</v>
      </c>
    </row>
    <row r="275" spans="1:43" ht="16.5" thickBot="1" x14ac:dyDescent="0.3">
      <c r="A275" s="38">
        <v>274</v>
      </c>
      <c r="B275" s="64">
        <v>22</v>
      </c>
      <c r="C275" s="74" t="s">
        <v>94</v>
      </c>
      <c r="D275" s="71"/>
      <c r="E275" s="58"/>
      <c r="F275" s="73"/>
      <c r="G275" s="59">
        <v>0</v>
      </c>
      <c r="H275" s="58">
        <v>0</v>
      </c>
      <c r="I275" s="58"/>
      <c r="J275" s="55"/>
      <c r="K275" s="55" t="s">
        <v>93</v>
      </c>
      <c r="L275" s="55"/>
      <c r="M275" s="55"/>
      <c r="N275" s="56"/>
      <c r="O275" s="143"/>
      <c r="P275" s="143"/>
      <c r="Q275" s="143"/>
      <c r="R275" s="143"/>
      <c r="S275" s="143"/>
      <c r="T275" s="174">
        <v>2</v>
      </c>
      <c r="U275" s="53" t="s">
        <v>302</v>
      </c>
      <c r="V275" s="40" t="s">
        <v>85</v>
      </c>
      <c r="W275" s="15">
        <v>2</v>
      </c>
      <c r="X275" s="15" t="s">
        <v>72</v>
      </c>
      <c r="Y275" s="15"/>
      <c r="Z275" s="15"/>
      <c r="AA275" s="15"/>
      <c r="AH275" s="67"/>
      <c r="AI275"/>
      <c r="AJ275" s="67"/>
      <c r="AK275"/>
      <c r="AO275" s="39">
        <f t="shared" si="17"/>
        <v>0</v>
      </c>
      <c r="AP275" s="39"/>
      <c r="AQ275" s="39">
        <f t="shared" si="18"/>
        <v>0</v>
      </c>
    </row>
    <row r="276" spans="1:43" ht="16.5" thickBot="1" x14ac:dyDescent="0.3">
      <c r="A276" s="38">
        <v>275</v>
      </c>
      <c r="B276" s="64">
        <v>23</v>
      </c>
      <c r="C276" s="74" t="s">
        <v>77</v>
      </c>
      <c r="D276" s="71"/>
      <c r="E276" s="130">
        <v>1083</v>
      </c>
      <c r="F276" s="80">
        <v>55</v>
      </c>
      <c r="G276" s="59">
        <v>0</v>
      </c>
      <c r="H276" s="150">
        <v>1</v>
      </c>
      <c r="I276" s="58" t="s">
        <v>107</v>
      </c>
      <c r="J276" s="55" t="s">
        <v>104</v>
      </c>
      <c r="K276" s="55" t="s">
        <v>77</v>
      </c>
      <c r="L276" s="55"/>
      <c r="M276" s="55"/>
      <c r="N276" s="56"/>
      <c r="O276" s="55"/>
      <c r="P276" s="55"/>
      <c r="Q276" s="55"/>
      <c r="R276" s="55"/>
      <c r="S276" s="55"/>
      <c r="T276" s="54">
        <v>2</v>
      </c>
      <c r="U276" s="53" t="s">
        <v>302</v>
      </c>
      <c r="V276" s="40" t="s">
        <v>85</v>
      </c>
      <c r="W276" s="15">
        <v>2</v>
      </c>
      <c r="X276" s="15" t="s">
        <v>72</v>
      </c>
      <c r="Y276" s="15"/>
      <c r="Z276" s="15"/>
      <c r="AA276" s="15"/>
      <c r="AH276" s="67"/>
      <c r="AI276"/>
      <c r="AJ276" s="67"/>
      <c r="AK276"/>
      <c r="AO276" s="39">
        <f t="shared" si="17"/>
        <v>0</v>
      </c>
      <c r="AP276" s="39"/>
      <c r="AQ276" s="39">
        <f t="shared" si="18"/>
        <v>0</v>
      </c>
    </row>
    <row r="277" spans="1:43" ht="16.5" thickBot="1" x14ac:dyDescent="0.3">
      <c r="A277" s="38">
        <v>276</v>
      </c>
      <c r="B277" s="64">
        <v>24</v>
      </c>
      <c r="C277" s="72" t="s">
        <v>92</v>
      </c>
      <c r="D277" s="71"/>
      <c r="E277" s="68"/>
      <c r="F277" s="70"/>
      <c r="G277" s="136"/>
      <c r="H277" s="69"/>
      <c r="I277" s="130"/>
      <c r="J277" s="68"/>
      <c r="K277" s="68" t="s">
        <v>91</v>
      </c>
      <c r="L277" s="55"/>
      <c r="M277" s="55"/>
      <c r="N277" s="56"/>
      <c r="O277" s="55"/>
      <c r="P277" s="55"/>
      <c r="Q277" s="55"/>
      <c r="R277" s="55"/>
      <c r="S277" s="55"/>
      <c r="T277" s="54">
        <v>2</v>
      </c>
      <c r="U277" s="53" t="s">
        <v>302</v>
      </c>
      <c r="V277" s="40" t="s">
        <v>85</v>
      </c>
      <c r="W277" s="15">
        <v>2</v>
      </c>
      <c r="X277" s="15" t="s">
        <v>72</v>
      </c>
      <c r="Y277" s="15"/>
      <c r="Z277" s="15"/>
      <c r="AA277" s="15"/>
      <c r="AH277" s="67"/>
      <c r="AI277"/>
      <c r="AJ277" s="67"/>
      <c r="AK277"/>
      <c r="AO277" s="39">
        <f t="shared" si="17"/>
        <v>0</v>
      </c>
      <c r="AP277" s="39"/>
      <c r="AQ277" s="39">
        <f t="shared" si="18"/>
        <v>0</v>
      </c>
    </row>
    <row r="278" spans="1:43" x14ac:dyDescent="0.25">
      <c r="A278" s="38">
        <v>277</v>
      </c>
      <c r="B278" s="64">
        <v>25</v>
      </c>
      <c r="C278" s="66"/>
      <c r="D278" s="65"/>
      <c r="E278" s="55"/>
      <c r="F278" s="56"/>
      <c r="G278" s="59"/>
      <c r="H278" s="58"/>
      <c r="I278" s="58"/>
      <c r="J278" s="55"/>
      <c r="K278" s="55"/>
      <c r="L278" s="55"/>
      <c r="M278" s="55"/>
      <c r="N278" s="56"/>
      <c r="O278" s="55"/>
      <c r="P278" s="55"/>
      <c r="Q278" s="55"/>
      <c r="R278" s="55"/>
      <c r="S278" s="55"/>
      <c r="T278" s="54">
        <v>2</v>
      </c>
      <c r="U278" s="53" t="s">
        <v>302</v>
      </c>
      <c r="V278" s="40" t="s">
        <v>85</v>
      </c>
      <c r="W278" s="15">
        <v>2</v>
      </c>
      <c r="X278" s="15" t="s">
        <v>72</v>
      </c>
      <c r="Y278" s="15"/>
      <c r="Z278" s="15"/>
      <c r="AA278" s="15"/>
      <c r="AH278" s="67"/>
      <c r="AI278"/>
      <c r="AJ278" s="67"/>
      <c r="AK278"/>
      <c r="AL278"/>
      <c r="AM278"/>
      <c r="AN278"/>
      <c r="AO278" s="39">
        <f t="shared" si="17"/>
        <v>0</v>
      </c>
      <c r="AP278" s="39"/>
      <c r="AQ278" s="39">
        <f t="shared" si="18"/>
        <v>0</v>
      </c>
    </row>
    <row r="279" spans="1:43" x14ac:dyDescent="0.25">
      <c r="A279" s="38">
        <v>278</v>
      </c>
      <c r="B279" s="64">
        <v>26</v>
      </c>
      <c r="C279" s="63" t="s">
        <v>90</v>
      </c>
      <c r="D279" s="62"/>
      <c r="E279" s="61">
        <f>SUBTOTAL(9,G257:G277)</f>
        <v>5</v>
      </c>
      <c r="F279" s="60"/>
      <c r="G279" s="59"/>
      <c r="H279" s="58"/>
      <c r="I279" s="205"/>
      <c r="J279" s="55"/>
      <c r="K279" s="55" t="s">
        <v>89</v>
      </c>
      <c r="L279" s="55"/>
      <c r="M279" s="55"/>
      <c r="N279" s="56"/>
      <c r="O279" s="55"/>
      <c r="P279" s="55"/>
      <c r="Q279" s="55"/>
      <c r="R279" s="55"/>
      <c r="S279" s="55"/>
      <c r="T279" s="54">
        <v>2</v>
      </c>
      <c r="U279" s="53" t="s">
        <v>302</v>
      </c>
      <c r="V279" s="40" t="s">
        <v>85</v>
      </c>
      <c r="W279" s="15">
        <v>2</v>
      </c>
      <c r="X279" s="15" t="s">
        <v>72</v>
      </c>
      <c r="Y279" s="15"/>
      <c r="Z279" s="15"/>
      <c r="AA279" s="15"/>
      <c r="AH279" s="67"/>
      <c r="AI279"/>
      <c r="AJ279" s="67"/>
      <c r="AK279"/>
      <c r="AL279"/>
      <c r="AM279"/>
      <c r="AN279"/>
      <c r="AO279" s="39">
        <f t="shared" si="17"/>
        <v>0</v>
      </c>
      <c r="AP279" s="39"/>
      <c r="AQ279" s="39">
        <f t="shared" si="18"/>
        <v>0</v>
      </c>
    </row>
    <row r="280" spans="1:43" ht="16.5" thickBot="1" x14ac:dyDescent="0.3">
      <c r="A280" s="38">
        <v>279</v>
      </c>
      <c r="B280" s="204">
        <v>27</v>
      </c>
      <c r="C280" s="203" t="s">
        <v>88</v>
      </c>
      <c r="D280" s="202"/>
      <c r="E280" s="49">
        <f>SUBTOTAL(9,H257:H277)</f>
        <v>6</v>
      </c>
      <c r="F280" s="48">
        <f>SUBTOTAL(9,H257:H276)</f>
        <v>6</v>
      </c>
      <c r="G280" s="201"/>
      <c r="H280" s="200"/>
      <c r="I280" s="200"/>
      <c r="J280" s="45"/>
      <c r="K280" s="198" t="s">
        <v>87</v>
      </c>
      <c r="L280" s="198"/>
      <c r="M280" s="198"/>
      <c r="N280" s="199"/>
      <c r="O280" s="198"/>
      <c r="P280" s="198"/>
      <c r="Q280" s="198"/>
      <c r="R280" s="198"/>
      <c r="S280" s="198"/>
      <c r="T280" s="197">
        <v>2</v>
      </c>
      <c r="U280" s="196" t="s">
        <v>302</v>
      </c>
      <c r="V280" s="40" t="s">
        <v>85</v>
      </c>
      <c r="W280" s="15">
        <v>2</v>
      </c>
      <c r="X280" s="15" t="s">
        <v>72</v>
      </c>
      <c r="Y280" s="15"/>
      <c r="Z280" s="15"/>
      <c r="AA280" s="15"/>
      <c r="AH280" s="67"/>
      <c r="AI280"/>
      <c r="AJ280" s="67"/>
      <c r="AK280"/>
      <c r="AL280"/>
      <c r="AM280"/>
      <c r="AN280"/>
      <c r="AO280" s="39">
        <f t="shared" si="17"/>
        <v>0</v>
      </c>
      <c r="AP280" s="39"/>
      <c r="AQ280" s="39">
        <f t="shared" si="18"/>
        <v>0</v>
      </c>
    </row>
    <row r="281" spans="1:43" ht="16.5" thickBot="1" x14ac:dyDescent="0.3">
      <c r="A281" s="38">
        <v>280</v>
      </c>
      <c r="G281" s="13"/>
      <c r="U281" s="2" t="s">
        <v>268</v>
      </c>
      <c r="V281" s="40"/>
      <c r="W281" s="15"/>
      <c r="X281" s="15" t="s">
        <v>72</v>
      </c>
      <c r="Y281" s="15"/>
      <c r="Z281" s="15"/>
      <c r="AA281" s="15"/>
      <c r="AH281" s="67"/>
      <c r="AI281"/>
      <c r="AJ281" s="67"/>
      <c r="AK281"/>
      <c r="AL281"/>
      <c r="AM281"/>
      <c r="AN281"/>
      <c r="AO281" s="39">
        <f t="shared" si="17"/>
        <v>0</v>
      </c>
      <c r="AP281" s="39"/>
      <c r="AQ281" s="39">
        <f t="shared" si="18"/>
        <v>0</v>
      </c>
    </row>
    <row r="282" spans="1:43" x14ac:dyDescent="0.25">
      <c r="A282" s="38">
        <v>281</v>
      </c>
      <c r="B282" s="105">
        <v>1</v>
      </c>
      <c r="C282" s="142" t="s">
        <v>57</v>
      </c>
      <c r="D282" s="141"/>
      <c r="E282" s="139"/>
      <c r="F282" s="140"/>
      <c r="G282" s="139" t="s">
        <v>297</v>
      </c>
      <c r="H282" s="98"/>
      <c r="I282" s="98"/>
      <c r="J282" s="98"/>
      <c r="K282" s="100" t="s">
        <v>118</v>
      </c>
      <c r="L282" s="98"/>
      <c r="M282" s="98"/>
      <c r="N282" s="99"/>
      <c r="O282" s="145"/>
      <c r="P282" s="145"/>
      <c r="Q282" s="145"/>
      <c r="R282" s="193"/>
      <c r="S282" s="98"/>
      <c r="T282" s="97">
        <v>4</v>
      </c>
      <c r="U282" s="96" t="s">
        <v>297</v>
      </c>
      <c r="V282" s="40" t="s">
        <v>117</v>
      </c>
      <c r="W282" s="15"/>
      <c r="X282" s="15" t="s">
        <v>72</v>
      </c>
      <c r="Y282" s="15"/>
      <c r="Z282" s="15"/>
      <c r="AA282" s="15"/>
      <c r="AH282" s="67"/>
      <c r="AI282"/>
      <c r="AJ282" s="67"/>
      <c r="AK282"/>
      <c r="AO282" s="39">
        <f t="shared" si="17"/>
        <v>0</v>
      </c>
      <c r="AP282" s="39"/>
      <c r="AQ282" s="39">
        <f t="shared" si="18"/>
        <v>0</v>
      </c>
    </row>
    <row r="283" spans="1:43" ht="16.5" thickBot="1" x14ac:dyDescent="0.3">
      <c r="A283" s="38">
        <v>282</v>
      </c>
      <c r="B283" s="64">
        <v>2</v>
      </c>
      <c r="C283" s="66" t="s">
        <v>116</v>
      </c>
      <c r="D283" s="65"/>
      <c r="E283" s="55"/>
      <c r="F283" s="56"/>
      <c r="H283" s="55"/>
      <c r="I283" s="58"/>
      <c r="J283" s="55"/>
      <c r="K283" s="55" t="s">
        <v>115</v>
      </c>
      <c r="L283" s="169"/>
      <c r="M283" s="169"/>
      <c r="N283" s="168"/>
      <c r="O283" s="169"/>
      <c r="P283" s="169"/>
      <c r="Q283" s="169"/>
      <c r="R283" s="55"/>
      <c r="S283" s="55"/>
      <c r="T283" s="54">
        <v>4</v>
      </c>
      <c r="U283" s="53" t="s">
        <v>297</v>
      </c>
      <c r="V283" s="40" t="s">
        <v>114</v>
      </c>
      <c r="W283" s="15">
        <v>2</v>
      </c>
      <c r="X283" s="15" t="s">
        <v>72</v>
      </c>
      <c r="Y283" s="15"/>
      <c r="Z283" s="15"/>
      <c r="AA283" s="15"/>
      <c r="AB283" s="4">
        <v>41</v>
      </c>
      <c r="AC283" s="5" t="s">
        <v>301</v>
      </c>
      <c r="AD283" s="83" t="s">
        <v>107</v>
      </c>
      <c r="AH283" s="67"/>
      <c r="AI283"/>
      <c r="AJ283" s="67"/>
      <c r="AK283"/>
      <c r="AO283" s="39">
        <f t="shared" si="17"/>
        <v>0</v>
      </c>
      <c r="AP283" s="39"/>
      <c r="AQ283" s="39">
        <f t="shared" si="18"/>
        <v>0</v>
      </c>
    </row>
    <row r="284" spans="1:43" ht="21.75" thickBot="1" x14ac:dyDescent="0.3">
      <c r="A284" s="38">
        <v>283</v>
      </c>
      <c r="B284" s="64">
        <v>3</v>
      </c>
      <c r="C284" s="92" t="s">
        <v>113</v>
      </c>
      <c r="D284" s="91" t="s">
        <v>112</v>
      </c>
      <c r="E284" s="87" t="s">
        <v>111</v>
      </c>
      <c r="F284" s="90" t="s">
        <v>110</v>
      </c>
      <c r="G284" s="89"/>
      <c r="H284" s="86"/>
      <c r="I284" s="87"/>
      <c r="J284" s="86"/>
      <c r="K284" s="86" t="s">
        <v>103</v>
      </c>
      <c r="L284" s="194">
        <v>1070</v>
      </c>
      <c r="M284" s="194">
        <v>1075</v>
      </c>
      <c r="N284" s="195">
        <v>1126</v>
      </c>
      <c r="O284" s="194">
        <v>1192</v>
      </c>
      <c r="P284" s="194"/>
      <c r="Q284" s="193">
        <v>2</v>
      </c>
      <c r="R284" s="86"/>
      <c r="S284" s="86"/>
      <c r="T284" s="85">
        <v>4</v>
      </c>
      <c r="U284" s="84" t="s">
        <v>297</v>
      </c>
      <c r="V284" s="40" t="s">
        <v>102</v>
      </c>
      <c r="W284" s="15">
        <v>2</v>
      </c>
      <c r="X284" s="15" t="s">
        <v>72</v>
      </c>
      <c r="Y284" s="15"/>
      <c r="Z284" s="15"/>
      <c r="AA284" s="15"/>
      <c r="AB284" s="4">
        <v>43</v>
      </c>
      <c r="AC284" s="5" t="s">
        <v>300</v>
      </c>
      <c r="AD284" s="83" t="s">
        <v>107</v>
      </c>
      <c r="AH284" s="67"/>
      <c r="AI284"/>
      <c r="AJ284" s="67"/>
      <c r="AK284"/>
      <c r="AO284" s="39" t="str">
        <f t="shared" si="17"/>
        <v>BOC District 2</v>
      </c>
      <c r="AP284" s="39"/>
      <c r="AQ284" s="39">
        <f t="shared" si="18"/>
        <v>0</v>
      </c>
    </row>
    <row r="285" spans="1:43" thickBot="1" x14ac:dyDescent="0.3">
      <c r="A285" s="38">
        <v>284</v>
      </c>
      <c r="B285" s="64">
        <v>4</v>
      </c>
      <c r="C285" s="66" t="str">
        <f>IF(G285=1,AO285," ")</f>
        <v xml:space="preserve">Alicia Adams </v>
      </c>
      <c r="D285" s="71"/>
      <c r="E285" s="192">
        <v>1070</v>
      </c>
      <c r="F285" s="119">
        <v>41</v>
      </c>
      <c r="G285" s="58">
        <v>1</v>
      </c>
      <c r="H285" s="58">
        <v>1</v>
      </c>
      <c r="I285" s="58" t="str">
        <f>IF(C285=$AI$5,$AJ$5," ")</f>
        <v>REP</v>
      </c>
      <c r="J285" s="55" t="s">
        <v>104</v>
      </c>
      <c r="K285" s="55" t="s">
        <v>103</v>
      </c>
      <c r="L285" s="55"/>
      <c r="M285" s="55"/>
      <c r="N285" s="56"/>
      <c r="O285" s="55"/>
      <c r="P285" s="55"/>
      <c r="Q285" s="55"/>
      <c r="R285" s="55"/>
      <c r="S285" s="55"/>
      <c r="T285" s="54">
        <v>4</v>
      </c>
      <c r="U285" s="53" t="s">
        <v>297</v>
      </c>
      <c r="V285" s="40" t="s">
        <v>102</v>
      </c>
      <c r="W285" s="15">
        <v>2</v>
      </c>
      <c r="X285" s="15" t="s">
        <v>72</v>
      </c>
      <c r="Y285" s="15"/>
      <c r="Z285" s="15"/>
      <c r="AA285" s="15"/>
      <c r="AB285" s="4">
        <v>45</v>
      </c>
      <c r="AC285" s="5" t="s">
        <v>299</v>
      </c>
      <c r="AD285" s="83" t="s">
        <v>107</v>
      </c>
      <c r="AI285"/>
      <c r="AJ285" s="67"/>
      <c r="AK285"/>
      <c r="AO285" s="39" t="str">
        <f t="shared" si="17"/>
        <v xml:space="preserve">Alicia Adams </v>
      </c>
      <c r="AP285" s="39"/>
      <c r="AQ285" s="39">
        <f t="shared" si="18"/>
        <v>0</v>
      </c>
    </row>
    <row r="286" spans="1:43" thickBot="1" x14ac:dyDescent="0.3">
      <c r="A286" s="38">
        <v>285</v>
      </c>
      <c r="B286" s="64">
        <v>5</v>
      </c>
      <c r="C286" s="66" t="str">
        <f>IF(G286=1,AO286," ")</f>
        <v>Erick Allen</v>
      </c>
      <c r="D286" s="71"/>
      <c r="E286" s="107">
        <v>1070</v>
      </c>
      <c r="F286" s="119">
        <v>42</v>
      </c>
      <c r="G286" s="58">
        <v>1</v>
      </c>
      <c r="H286" s="58">
        <f>G286</f>
        <v>1</v>
      </c>
      <c r="I286" s="58" t="str">
        <f>IF(C286=$AI$6,$AJ$6," ")</f>
        <v>DEM</v>
      </c>
      <c r="J286" s="55" t="s">
        <v>104</v>
      </c>
      <c r="K286" s="55" t="s">
        <v>103</v>
      </c>
      <c r="L286" s="55"/>
      <c r="M286" s="55"/>
      <c r="N286" s="56"/>
      <c r="O286" s="55"/>
      <c r="P286" s="55"/>
      <c r="Q286" s="55"/>
      <c r="R286" s="55"/>
      <c r="S286" s="55"/>
      <c r="T286" s="54">
        <v>4</v>
      </c>
      <c r="U286" s="53" t="s">
        <v>297</v>
      </c>
      <c r="V286" s="40" t="s">
        <v>102</v>
      </c>
      <c r="W286" s="15">
        <v>2</v>
      </c>
      <c r="X286" s="15" t="s">
        <v>72</v>
      </c>
      <c r="Y286" s="15"/>
      <c r="Z286" s="15"/>
      <c r="AA286" s="15"/>
      <c r="AB286" s="4">
        <v>47</v>
      </c>
      <c r="AC286" s="5" t="s">
        <v>298</v>
      </c>
      <c r="AD286" s="83" t="s">
        <v>107</v>
      </c>
      <c r="AI286"/>
      <c r="AJ286" s="67"/>
      <c r="AK286"/>
      <c r="AO286" s="39" t="str">
        <f t="shared" si="17"/>
        <v>Erick Allen</v>
      </c>
      <c r="AP286" s="39"/>
      <c r="AQ286" s="39">
        <f t="shared" si="18"/>
        <v>0</v>
      </c>
    </row>
    <row r="287" spans="1:43" thickBot="1" x14ac:dyDescent="0.3">
      <c r="A287" s="38">
        <v>286</v>
      </c>
      <c r="B287" s="64">
        <v>6</v>
      </c>
      <c r="C287" s="66" t="str">
        <f>IF(G287=1,AO287," ")</f>
        <v>Jaha V. Howard</v>
      </c>
      <c r="D287" s="71"/>
      <c r="E287" s="107">
        <v>1075</v>
      </c>
      <c r="F287" s="119">
        <v>44</v>
      </c>
      <c r="G287" s="58">
        <v>1</v>
      </c>
      <c r="H287" s="58">
        <f>G287</f>
        <v>1</v>
      </c>
      <c r="I287" s="58" t="str">
        <f>IF(C287=$AI$7,$AJ$7," ")</f>
        <v>DEM</v>
      </c>
      <c r="J287" s="55" t="s">
        <v>104</v>
      </c>
      <c r="K287" s="55" t="s">
        <v>103</v>
      </c>
      <c r="L287" s="55"/>
      <c r="M287" s="55"/>
      <c r="N287" s="56"/>
      <c r="O287" s="55"/>
      <c r="P287" s="55"/>
      <c r="Q287" s="55"/>
      <c r="R287" s="55"/>
      <c r="S287" s="55"/>
      <c r="T287" s="54">
        <v>4</v>
      </c>
      <c r="U287" s="53" t="s">
        <v>297</v>
      </c>
      <c r="V287" s="40" t="s">
        <v>102</v>
      </c>
      <c r="W287" s="15">
        <v>2</v>
      </c>
      <c r="X287" s="15" t="s">
        <v>72</v>
      </c>
      <c r="Y287" s="15"/>
      <c r="Z287" s="15"/>
      <c r="AA287" s="15"/>
      <c r="AI287"/>
      <c r="AJ287" s="67"/>
      <c r="AK287"/>
      <c r="AO287" s="39" t="str">
        <f t="shared" si="17"/>
        <v>Jaha V. Howard</v>
      </c>
      <c r="AP287" s="39"/>
      <c r="AQ287" s="39">
        <f t="shared" si="18"/>
        <v>0</v>
      </c>
    </row>
    <row r="288" spans="1:43" thickBot="1" x14ac:dyDescent="0.3">
      <c r="A288" s="38">
        <v>287</v>
      </c>
      <c r="B288" s="64">
        <v>7</v>
      </c>
      <c r="C288" s="66" t="str">
        <f>IF(G288=1,AO288," ")</f>
        <v>Tanisha Whorton</v>
      </c>
      <c r="D288" s="71"/>
      <c r="E288" s="107">
        <v>1126</v>
      </c>
      <c r="F288" s="119">
        <v>46</v>
      </c>
      <c r="G288" s="58">
        <v>1</v>
      </c>
      <c r="H288" s="58">
        <f>G288</f>
        <v>1</v>
      </c>
      <c r="I288" s="58" t="str">
        <f>IF(C288=$AI$8,$AJ$8," ")</f>
        <v>DEM</v>
      </c>
      <c r="J288" s="55" t="s">
        <v>104</v>
      </c>
      <c r="K288" s="55" t="s">
        <v>103</v>
      </c>
      <c r="L288" s="55"/>
      <c r="M288" s="55"/>
      <c r="N288" s="56"/>
      <c r="O288" s="55"/>
      <c r="P288" s="55"/>
      <c r="Q288" s="55"/>
      <c r="R288" s="55"/>
      <c r="S288" s="55"/>
      <c r="T288" s="54">
        <v>4</v>
      </c>
      <c r="U288" s="53" t="s">
        <v>297</v>
      </c>
      <c r="V288" s="40" t="s">
        <v>102</v>
      </c>
      <c r="W288" s="15">
        <v>2</v>
      </c>
      <c r="X288" s="15" t="s">
        <v>72</v>
      </c>
      <c r="Y288" s="15"/>
      <c r="Z288" s="15"/>
      <c r="AA288" s="15"/>
      <c r="AB288" s="4">
        <v>42</v>
      </c>
      <c r="AC288" s="5" t="s">
        <v>301</v>
      </c>
      <c r="AD288" s="5" t="s">
        <v>105</v>
      </c>
      <c r="AI288"/>
      <c r="AJ288" s="67"/>
      <c r="AK288"/>
      <c r="AO288" s="39" t="str">
        <f t="shared" si="17"/>
        <v>Tanisha Whorton</v>
      </c>
      <c r="AP288" s="39"/>
      <c r="AQ288" s="39">
        <f t="shared" si="18"/>
        <v>0</v>
      </c>
    </row>
    <row r="289" spans="1:84" thickBot="1" x14ac:dyDescent="0.3">
      <c r="A289" s="38">
        <v>288</v>
      </c>
      <c r="B289" s="64">
        <v>8</v>
      </c>
      <c r="C289" s="66" t="str">
        <f>IF(G289=1,AO289," ")</f>
        <v>Tracy Stevenson</v>
      </c>
      <c r="D289" s="71"/>
      <c r="E289" s="107">
        <v>1192</v>
      </c>
      <c r="F289" s="119">
        <v>48</v>
      </c>
      <c r="G289" s="58">
        <v>1</v>
      </c>
      <c r="H289" s="58">
        <f>G289</f>
        <v>1</v>
      </c>
      <c r="I289" s="58" t="str">
        <f>IF(C289=$AI$9,$AJ$9," ")</f>
        <v>DEM</v>
      </c>
      <c r="J289" s="55" t="s">
        <v>104</v>
      </c>
      <c r="K289" s="55" t="s">
        <v>103</v>
      </c>
      <c r="L289" s="55"/>
      <c r="M289" s="55"/>
      <c r="N289" s="56"/>
      <c r="O289" s="55"/>
      <c r="P289" s="55"/>
      <c r="Q289" s="55"/>
      <c r="R289" s="55"/>
      <c r="S289" s="55"/>
      <c r="T289" s="54">
        <v>4</v>
      </c>
      <c r="U289" s="53" t="s">
        <v>297</v>
      </c>
      <c r="V289" s="40" t="s">
        <v>102</v>
      </c>
      <c r="W289" s="15">
        <v>2</v>
      </c>
      <c r="X289" s="15" t="s">
        <v>72</v>
      </c>
      <c r="Y289" s="15"/>
      <c r="Z289" s="15"/>
      <c r="AA289" s="15"/>
      <c r="AB289" s="4">
        <v>44</v>
      </c>
      <c r="AC289" s="5" t="s">
        <v>300</v>
      </c>
      <c r="AD289" s="5" t="s">
        <v>105</v>
      </c>
      <c r="AI289"/>
      <c r="AJ289" s="67"/>
      <c r="AK289"/>
      <c r="AO289" s="39" t="str">
        <f t="shared" si="17"/>
        <v>Tracy Stevenson</v>
      </c>
      <c r="AP289" s="39"/>
      <c r="AQ289" s="39">
        <f t="shared" si="18"/>
        <v>0</v>
      </c>
    </row>
    <row r="290" spans="1:84" ht="15" x14ac:dyDescent="0.25">
      <c r="A290" s="38">
        <v>289</v>
      </c>
      <c r="B290" s="64">
        <v>9</v>
      </c>
      <c r="C290" s="74" t="str">
        <f>IF(G290=1,AQ290,IF(G290="BLK",$AI$17," "))</f>
        <v xml:space="preserve"> </v>
      </c>
      <c r="D290" s="129"/>
      <c r="E290" s="128"/>
      <c r="F290" s="56"/>
      <c r="G290" s="58"/>
      <c r="H290" s="58"/>
      <c r="I290" s="58" t="str">
        <f>IF(C290=$AI$9,$AJ$9," ")</f>
        <v xml:space="preserve"> </v>
      </c>
      <c r="J290" s="55"/>
      <c r="K290" s="55" t="s">
        <v>103</v>
      </c>
      <c r="L290" s="55"/>
      <c r="M290" s="55"/>
      <c r="N290" s="56"/>
      <c r="O290" s="55"/>
      <c r="P290" s="55"/>
      <c r="Q290" s="55"/>
      <c r="R290" s="55"/>
      <c r="S290" s="55"/>
      <c r="T290" s="54">
        <v>4</v>
      </c>
      <c r="U290" s="53" t="s">
        <v>297</v>
      </c>
      <c r="V290" s="40" t="s">
        <v>102</v>
      </c>
      <c r="W290" s="15">
        <v>2</v>
      </c>
      <c r="X290" s="15" t="s">
        <v>72</v>
      </c>
      <c r="Y290" s="15"/>
      <c r="Z290" s="15"/>
      <c r="AA290" s="15"/>
      <c r="AB290" s="4">
        <v>46</v>
      </c>
      <c r="AC290" s="5" t="s">
        <v>299</v>
      </c>
      <c r="AD290" s="5" t="s">
        <v>105</v>
      </c>
      <c r="AI290"/>
      <c r="AJ290" s="67"/>
      <c r="AK290"/>
      <c r="AO290" s="39" t="str">
        <f t="shared" si="17"/>
        <v>BLANK</v>
      </c>
      <c r="AP290" s="39"/>
      <c r="AQ290" s="39">
        <f t="shared" si="18"/>
        <v>0</v>
      </c>
    </row>
    <row r="291" spans="1:84" ht="15" x14ac:dyDescent="0.25">
      <c r="A291" s="38">
        <v>290</v>
      </c>
      <c r="B291" s="64">
        <v>10</v>
      </c>
      <c r="C291" s="66" t="str">
        <f>IF(G291=1,AO291," ")</f>
        <v xml:space="preserve"> </v>
      </c>
      <c r="D291" s="65"/>
      <c r="E291" s="55"/>
      <c r="F291" s="56"/>
      <c r="G291" s="58"/>
      <c r="H291" s="58"/>
      <c r="I291" s="58" t="str">
        <f>IF(C291=$AI$10,$AJ$10," ")</f>
        <v xml:space="preserve"> </v>
      </c>
      <c r="J291" s="55"/>
      <c r="K291" s="55" t="s">
        <v>103</v>
      </c>
      <c r="L291" s="55"/>
      <c r="M291" s="55"/>
      <c r="N291" s="56"/>
      <c r="O291" s="55"/>
      <c r="P291" s="55"/>
      <c r="Q291" s="55"/>
      <c r="R291" s="55"/>
      <c r="S291" s="55"/>
      <c r="T291" s="54">
        <v>4</v>
      </c>
      <c r="U291" s="53" t="s">
        <v>297</v>
      </c>
      <c r="V291" s="40" t="s">
        <v>102</v>
      </c>
      <c r="W291" s="15">
        <v>2</v>
      </c>
      <c r="X291" s="15" t="s">
        <v>72</v>
      </c>
      <c r="Y291" s="15"/>
      <c r="Z291" s="15"/>
      <c r="AA291" s="15"/>
      <c r="AB291" s="4">
        <v>48</v>
      </c>
      <c r="AC291" s="5" t="s">
        <v>298</v>
      </c>
      <c r="AD291" s="5" t="s">
        <v>105</v>
      </c>
      <c r="AI291"/>
      <c r="AJ291" s="67"/>
      <c r="AK291"/>
      <c r="AO291" s="39" t="str">
        <f t="shared" si="17"/>
        <v>Write In</v>
      </c>
      <c r="AP291" s="39"/>
      <c r="AQ291" s="39">
        <f t="shared" si="18"/>
        <v>0</v>
      </c>
    </row>
    <row r="292" spans="1:84" hidden="1" x14ac:dyDescent="0.25">
      <c r="A292" s="75">
        <v>291</v>
      </c>
      <c r="B292" s="64">
        <v>11</v>
      </c>
      <c r="C292" s="79" t="s">
        <v>101</v>
      </c>
      <c r="D292" s="78"/>
      <c r="E292" s="55"/>
      <c r="F292" s="56"/>
      <c r="G292" s="59"/>
      <c r="H292" s="58"/>
      <c r="I292" s="58"/>
      <c r="J292" s="55"/>
      <c r="K292" s="55" t="s">
        <v>100</v>
      </c>
      <c r="L292" s="55"/>
      <c r="M292" s="55"/>
      <c r="N292" s="56"/>
      <c r="O292" s="55"/>
      <c r="P292" s="55"/>
      <c r="Q292" s="55"/>
      <c r="R292" s="55"/>
      <c r="S292" s="55"/>
      <c r="T292" s="55"/>
      <c r="U292" s="53" t="s">
        <v>297</v>
      </c>
      <c r="V292" s="40" t="s">
        <v>99</v>
      </c>
      <c r="W292" s="15"/>
      <c r="X292" s="15" t="s">
        <v>72</v>
      </c>
      <c r="Y292" s="15"/>
      <c r="Z292" s="15"/>
      <c r="AA292" s="15"/>
      <c r="AI292"/>
      <c r="AJ292" s="67"/>
      <c r="AK292"/>
      <c r="AO292" s="39">
        <f t="shared" si="17"/>
        <v>0</v>
      </c>
      <c r="AP292" s="39"/>
      <c r="AQ292" s="39" t="str">
        <f t="shared" si="18"/>
        <v>BOC District 4</v>
      </c>
    </row>
    <row r="293" spans="1:84" s="2" customFormat="1" ht="15" hidden="1" x14ac:dyDescent="0.25">
      <c r="A293" s="75">
        <v>292</v>
      </c>
      <c r="B293" s="64">
        <v>12</v>
      </c>
      <c r="C293" s="66" t="str">
        <f>IF(G293=1,AQ293," ")</f>
        <v xml:space="preserve"> </v>
      </c>
      <c r="D293" s="65"/>
      <c r="E293" s="55"/>
      <c r="F293" s="56"/>
      <c r="G293" s="58"/>
      <c r="H293" s="58"/>
      <c r="I293" s="58" t="str">
        <f>IF(C293=$AI$13,$AJ$13," ")</f>
        <v xml:space="preserve"> </v>
      </c>
      <c r="J293" s="55"/>
      <c r="K293" s="55" t="s">
        <v>100</v>
      </c>
      <c r="L293" s="55"/>
      <c r="M293" s="55"/>
      <c r="N293" s="56"/>
      <c r="O293" s="55"/>
      <c r="P293" s="55"/>
      <c r="Q293" s="55"/>
      <c r="R293" s="55"/>
      <c r="S293" s="55"/>
      <c r="T293" s="55"/>
      <c r="U293" s="53" t="s">
        <v>297</v>
      </c>
      <c r="V293" s="40" t="s">
        <v>99</v>
      </c>
      <c r="W293" s="15"/>
      <c r="X293" s="15" t="s">
        <v>72</v>
      </c>
      <c r="Y293" s="15"/>
      <c r="Z293" s="15"/>
      <c r="AA293" s="15"/>
      <c r="AB293" s="5"/>
      <c r="AC293" s="5"/>
      <c r="AD293" s="5"/>
      <c r="AE293" s="5"/>
      <c r="AF293" s="4"/>
      <c r="AI293"/>
      <c r="AJ293" s="67"/>
      <c r="AK293"/>
      <c r="AL293" s="1"/>
      <c r="AM293" s="1"/>
      <c r="AN293" s="1"/>
      <c r="AO293" s="39">
        <f t="shared" si="17"/>
        <v>0</v>
      </c>
      <c r="AP293" s="39"/>
      <c r="AQ293" s="39" t="str">
        <f t="shared" si="18"/>
        <v>Julien Grhas</v>
      </c>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row>
    <row r="294" spans="1:84" s="2" customFormat="1" ht="15" hidden="1" x14ac:dyDescent="0.25">
      <c r="A294" s="75">
        <v>293</v>
      </c>
      <c r="B294" s="64">
        <v>13</v>
      </c>
      <c r="C294" s="66" t="str">
        <f>IF(G294=1,AQ294," ")</f>
        <v xml:space="preserve"> </v>
      </c>
      <c r="D294" s="65"/>
      <c r="E294" s="55"/>
      <c r="F294" s="56"/>
      <c r="G294" s="58"/>
      <c r="H294" s="58"/>
      <c r="I294" s="58" t="str">
        <f>IF(C294=$AI$14,$AJ$14," ")</f>
        <v xml:space="preserve"> </v>
      </c>
      <c r="J294" s="55"/>
      <c r="K294" s="55" t="s">
        <v>100</v>
      </c>
      <c r="L294" s="55"/>
      <c r="M294" s="55"/>
      <c r="N294" s="56"/>
      <c r="O294" s="55"/>
      <c r="P294" s="55"/>
      <c r="Q294" s="55"/>
      <c r="R294" s="55"/>
      <c r="S294" s="55"/>
      <c r="T294" s="55"/>
      <c r="U294" s="53" t="s">
        <v>297</v>
      </c>
      <c r="V294" s="40" t="s">
        <v>99</v>
      </c>
      <c r="W294" s="15"/>
      <c r="X294" s="15" t="s">
        <v>72</v>
      </c>
      <c r="Y294" s="15"/>
      <c r="Z294" s="15"/>
      <c r="AA294" s="15"/>
      <c r="AB294" s="5"/>
      <c r="AC294" s="5"/>
      <c r="AD294" s="5"/>
      <c r="AE294" s="5"/>
      <c r="AF294" s="4"/>
      <c r="AG294" s="3"/>
      <c r="AH294" s="67"/>
      <c r="AI294"/>
      <c r="AJ294" s="67"/>
      <c r="AK294"/>
      <c r="AL294" s="1"/>
      <c r="AM294" s="1"/>
      <c r="AN294" s="1"/>
      <c r="AO294" s="39">
        <f t="shared" si="17"/>
        <v>0</v>
      </c>
      <c r="AP294" s="39"/>
      <c r="AQ294" s="39" t="str">
        <f t="shared" si="18"/>
        <v>Matthew Hardwick</v>
      </c>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row>
    <row r="295" spans="1:84" s="2" customFormat="1" ht="15" hidden="1" x14ac:dyDescent="0.25">
      <c r="A295" s="75">
        <v>294</v>
      </c>
      <c r="B295" s="64">
        <v>14</v>
      </c>
      <c r="C295" s="66" t="str">
        <f>IF(G295=1,AQ295," ")</f>
        <v xml:space="preserve"> </v>
      </c>
      <c r="D295" s="65"/>
      <c r="E295" s="55"/>
      <c r="F295" s="56"/>
      <c r="G295" s="58"/>
      <c r="H295" s="58"/>
      <c r="I295" s="58" t="str">
        <f>IF(C295=$AI$15,$AJ$15," ")</f>
        <v xml:space="preserve"> </v>
      </c>
      <c r="J295" s="55"/>
      <c r="K295" s="55" t="s">
        <v>100</v>
      </c>
      <c r="L295" s="55"/>
      <c r="M295" s="55"/>
      <c r="N295" s="56"/>
      <c r="O295" s="55"/>
      <c r="P295" s="55"/>
      <c r="Q295" s="55"/>
      <c r="R295" s="55"/>
      <c r="S295" s="55"/>
      <c r="T295" s="55"/>
      <c r="U295" s="53" t="s">
        <v>297</v>
      </c>
      <c r="V295" s="40" t="s">
        <v>99</v>
      </c>
      <c r="W295" s="15"/>
      <c r="X295" s="15" t="s">
        <v>72</v>
      </c>
      <c r="Y295" s="15"/>
      <c r="Z295" s="15"/>
      <c r="AA295" s="15"/>
      <c r="AB295" s="5"/>
      <c r="AC295" s="5"/>
      <c r="AD295" s="5"/>
      <c r="AE295" s="5"/>
      <c r="AF295" s="4"/>
      <c r="AG295" s="3"/>
      <c r="AH295" s="67"/>
      <c r="AI295"/>
      <c r="AJ295" s="67"/>
      <c r="AK295"/>
      <c r="AL295" s="1"/>
      <c r="AM295" s="1"/>
      <c r="AN295" s="1"/>
      <c r="AO295" s="39">
        <f t="shared" si="17"/>
        <v>0</v>
      </c>
      <c r="AP295" s="39"/>
      <c r="AQ295" s="39" t="str">
        <f t="shared" si="18"/>
        <v>Yashica Marshall</v>
      </c>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row>
    <row r="296" spans="1:84" s="2" customFormat="1" ht="15" hidden="1" x14ac:dyDescent="0.25">
      <c r="A296" s="75">
        <v>295</v>
      </c>
      <c r="B296" s="64">
        <v>15</v>
      </c>
      <c r="C296" s="66" t="str">
        <f>IF(G296=1,AQ296," ")</f>
        <v xml:space="preserve"> </v>
      </c>
      <c r="D296" s="65"/>
      <c r="E296" s="55"/>
      <c r="F296" s="56"/>
      <c r="G296" s="58"/>
      <c r="H296" s="58"/>
      <c r="I296" s="58" t="str">
        <f>IF(C296=$AI$16,$AJ$16," ")</f>
        <v xml:space="preserve"> </v>
      </c>
      <c r="J296" s="55"/>
      <c r="K296" s="55" t="s">
        <v>100</v>
      </c>
      <c r="L296" s="55"/>
      <c r="M296" s="55"/>
      <c r="N296" s="56"/>
      <c r="O296" s="55"/>
      <c r="P296" s="55"/>
      <c r="Q296" s="55"/>
      <c r="R296" s="55"/>
      <c r="S296" s="55"/>
      <c r="T296" s="55"/>
      <c r="U296" s="53" t="s">
        <v>297</v>
      </c>
      <c r="V296" s="40" t="s">
        <v>99</v>
      </c>
      <c r="W296" s="15"/>
      <c r="X296" s="15" t="s">
        <v>72</v>
      </c>
      <c r="Y296" s="15"/>
      <c r="Z296" s="15"/>
      <c r="AA296" s="15"/>
      <c r="AB296" s="5"/>
      <c r="AC296" s="5"/>
      <c r="AD296" s="5"/>
      <c r="AE296" s="5"/>
      <c r="AF296" s="4"/>
      <c r="AG296" s="3"/>
      <c r="AH296" s="67"/>
      <c r="AI296"/>
      <c r="AJ296" s="67"/>
      <c r="AK296"/>
      <c r="AL296" s="1"/>
      <c r="AM296" s="1"/>
      <c r="AN296" s="1"/>
      <c r="AO296" s="39">
        <f t="shared" si="17"/>
        <v>0</v>
      </c>
      <c r="AP296" s="39"/>
      <c r="AQ296" s="39" t="str">
        <f t="shared" si="18"/>
        <v>Monique Sheffield</v>
      </c>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row>
    <row r="297" spans="1:84" s="2" customFormat="1" ht="15" hidden="1" x14ac:dyDescent="0.25">
      <c r="A297" s="75">
        <v>296</v>
      </c>
      <c r="B297" s="64">
        <v>16</v>
      </c>
      <c r="C297" s="74" t="str">
        <f>IF(G297=1,AQ297,IF(G297="BLK",$AI$17," "))</f>
        <v xml:space="preserve"> </v>
      </c>
      <c r="D297" s="129"/>
      <c r="E297" s="55"/>
      <c r="F297" s="56"/>
      <c r="G297" s="58"/>
      <c r="H297" s="58"/>
      <c r="I297" s="58" t="str">
        <f>IF(C297=$AI$17,$AJ$17," ")</f>
        <v xml:space="preserve"> </v>
      </c>
      <c r="J297" s="55"/>
      <c r="K297" s="55" t="s">
        <v>100</v>
      </c>
      <c r="L297" s="55"/>
      <c r="M297" s="55"/>
      <c r="N297" s="56"/>
      <c r="O297" s="55"/>
      <c r="P297" s="55"/>
      <c r="Q297" s="55"/>
      <c r="R297" s="55"/>
      <c r="S297" s="55"/>
      <c r="T297" s="55"/>
      <c r="U297" s="53" t="s">
        <v>297</v>
      </c>
      <c r="V297" s="40" t="s">
        <v>99</v>
      </c>
      <c r="W297" s="15"/>
      <c r="X297" s="15" t="s">
        <v>72</v>
      </c>
      <c r="Y297" s="15"/>
      <c r="Z297" s="15"/>
      <c r="AA297" s="15"/>
      <c r="AB297" s="5"/>
      <c r="AC297" s="5"/>
      <c r="AD297" s="5"/>
      <c r="AE297" s="5"/>
      <c r="AF297" s="4"/>
      <c r="AG297" s="3"/>
      <c r="AH297" s="67"/>
      <c r="AI297"/>
      <c r="AJ297" s="67"/>
      <c r="AK297"/>
      <c r="AL297" s="1"/>
      <c r="AM297" s="1"/>
      <c r="AN297" s="1"/>
      <c r="AO297" s="39">
        <f t="shared" si="17"/>
        <v>0</v>
      </c>
      <c r="AP297" s="39"/>
      <c r="AQ297" s="39" t="str">
        <f t="shared" si="18"/>
        <v>BLANK</v>
      </c>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row>
    <row r="298" spans="1:84" s="2" customFormat="1" ht="15" hidden="1" x14ac:dyDescent="0.25">
      <c r="A298" s="75">
        <v>297</v>
      </c>
      <c r="B298" s="64">
        <v>17</v>
      </c>
      <c r="C298" s="66" t="str">
        <f>IF(G298=1,AQ298," ")</f>
        <v xml:space="preserve"> </v>
      </c>
      <c r="D298" s="65"/>
      <c r="E298" s="55"/>
      <c r="F298" s="56"/>
      <c r="G298" s="58"/>
      <c r="H298" s="58"/>
      <c r="I298" s="58" t="str">
        <f>IF(C298=$AI$18,$AJ$18," ")</f>
        <v xml:space="preserve"> </v>
      </c>
      <c r="J298" s="55"/>
      <c r="K298" s="55" t="s">
        <v>100</v>
      </c>
      <c r="L298" s="55"/>
      <c r="M298" s="55"/>
      <c r="N298" s="56"/>
      <c r="O298" s="55"/>
      <c r="P298" s="55"/>
      <c r="Q298" s="55"/>
      <c r="R298" s="55"/>
      <c r="S298" s="55"/>
      <c r="T298" s="55"/>
      <c r="U298" s="53" t="s">
        <v>297</v>
      </c>
      <c r="V298" s="40" t="s">
        <v>99</v>
      </c>
      <c r="W298" s="15"/>
      <c r="X298" s="15" t="s">
        <v>72</v>
      </c>
      <c r="Y298" s="15"/>
      <c r="Z298" s="15"/>
      <c r="AA298" s="15"/>
      <c r="AB298" s="5"/>
      <c r="AC298" s="5"/>
      <c r="AD298" s="5"/>
      <c r="AE298" s="5"/>
      <c r="AF298" s="4"/>
      <c r="AG298" s="3"/>
      <c r="AH298" s="67"/>
      <c r="AI298"/>
      <c r="AJ298" s="67"/>
      <c r="AK298"/>
      <c r="AL298" s="1"/>
      <c r="AM298" s="1"/>
      <c r="AN298" s="1"/>
      <c r="AO298" s="39">
        <f t="shared" si="17"/>
        <v>0</v>
      </c>
      <c r="AP298" s="39"/>
      <c r="AQ298" s="39" t="str">
        <f t="shared" si="18"/>
        <v>BLANK</v>
      </c>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row>
    <row r="299" spans="1:84" s="2" customFormat="1" ht="15" hidden="1" x14ac:dyDescent="0.25">
      <c r="A299" s="75">
        <v>298</v>
      </c>
      <c r="B299" s="64">
        <v>18</v>
      </c>
      <c r="C299" s="66" t="str">
        <f>IF(G299=1,AQ299," ")</f>
        <v xml:space="preserve"> </v>
      </c>
      <c r="D299" s="65"/>
      <c r="E299" s="55"/>
      <c r="F299" s="56"/>
      <c r="G299" s="58"/>
      <c r="H299" s="58"/>
      <c r="I299" s="58" t="str">
        <f>IF(C299=$AI$19,$AJ$19," ")</f>
        <v xml:space="preserve"> </v>
      </c>
      <c r="J299" s="55"/>
      <c r="K299" s="55" t="s">
        <v>100</v>
      </c>
      <c r="L299" s="55"/>
      <c r="M299" s="55"/>
      <c r="N299" s="56"/>
      <c r="O299" s="55"/>
      <c r="P299" s="55"/>
      <c r="Q299" s="55"/>
      <c r="R299" s="55"/>
      <c r="S299" s="55"/>
      <c r="T299" s="55"/>
      <c r="U299" s="53" t="s">
        <v>297</v>
      </c>
      <c r="V299" s="40" t="s">
        <v>99</v>
      </c>
      <c r="W299" s="15"/>
      <c r="X299" s="15" t="s">
        <v>72</v>
      </c>
      <c r="Y299" s="15"/>
      <c r="Z299" s="15"/>
      <c r="AA299" s="15"/>
      <c r="AB299" s="5"/>
      <c r="AC299" s="5"/>
      <c r="AD299" s="5"/>
      <c r="AE299" s="5"/>
      <c r="AF299" s="4"/>
      <c r="AG299" s="3"/>
      <c r="AH299" s="67"/>
      <c r="AI299"/>
      <c r="AJ299" s="67"/>
      <c r="AK299"/>
      <c r="AL299" s="1"/>
      <c r="AM299" s="1"/>
      <c r="AN299" s="1"/>
      <c r="AO299" s="39">
        <f t="shared" si="17"/>
        <v>0</v>
      </c>
      <c r="AP299" s="39"/>
      <c r="AQ299" s="39" t="str">
        <f t="shared" si="18"/>
        <v>Write In</v>
      </c>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row>
    <row r="300" spans="1:84" s="2" customFormat="1" thickBot="1" x14ac:dyDescent="0.3">
      <c r="A300" s="38">
        <v>299</v>
      </c>
      <c r="B300" s="64">
        <v>19</v>
      </c>
      <c r="C300" s="66"/>
      <c r="D300" s="65"/>
      <c r="E300" s="55"/>
      <c r="F300" s="56"/>
      <c r="G300" s="58"/>
      <c r="H300" s="58"/>
      <c r="I300" s="58"/>
      <c r="J300" s="55"/>
      <c r="K300" s="55"/>
      <c r="L300" s="55"/>
      <c r="M300" s="55"/>
      <c r="N300" s="56"/>
      <c r="O300" s="55"/>
      <c r="P300" s="55"/>
      <c r="Q300" s="55"/>
      <c r="R300" s="55"/>
      <c r="S300" s="55"/>
      <c r="T300" s="54">
        <v>4</v>
      </c>
      <c r="U300" s="53" t="s">
        <v>297</v>
      </c>
      <c r="V300" s="40" t="s">
        <v>85</v>
      </c>
      <c r="W300" s="15">
        <v>2</v>
      </c>
      <c r="X300" s="15" t="s">
        <v>72</v>
      </c>
      <c r="Y300" s="15"/>
      <c r="Z300" s="15"/>
      <c r="AA300" s="15"/>
      <c r="AB300" s="5"/>
      <c r="AC300" s="5"/>
      <c r="AD300" s="5"/>
      <c r="AE300" s="5"/>
      <c r="AF300" s="4"/>
      <c r="AG300" s="3"/>
      <c r="AH300" s="67"/>
      <c r="AI300"/>
      <c r="AJ300" s="67"/>
      <c r="AK300"/>
      <c r="AL300" s="1"/>
      <c r="AM300" s="1"/>
      <c r="AN300" s="1"/>
      <c r="AO300" s="39">
        <f t="shared" si="17"/>
        <v>0</v>
      </c>
      <c r="AP300" s="39"/>
      <c r="AQ300" s="39">
        <f t="shared" si="18"/>
        <v>0</v>
      </c>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row>
    <row r="301" spans="1:84" s="2" customFormat="1" ht="16.5" thickBot="1" x14ac:dyDescent="0.3">
      <c r="A301" s="38">
        <v>300</v>
      </c>
      <c r="B301" s="64">
        <v>20</v>
      </c>
      <c r="C301" s="74" t="s">
        <v>98</v>
      </c>
      <c r="D301" s="71"/>
      <c r="E301" s="68"/>
      <c r="F301" s="73"/>
      <c r="G301" s="59">
        <v>0</v>
      </c>
      <c r="H301" s="58">
        <v>0</v>
      </c>
      <c r="I301" s="58"/>
      <c r="J301" s="55"/>
      <c r="K301" s="55" t="s">
        <v>97</v>
      </c>
      <c r="L301" s="55"/>
      <c r="M301" s="55"/>
      <c r="N301" s="56"/>
      <c r="O301" s="55"/>
      <c r="P301" s="55"/>
      <c r="Q301" s="55"/>
      <c r="R301" s="55"/>
      <c r="S301" s="55"/>
      <c r="T301" s="54">
        <v>4</v>
      </c>
      <c r="U301" s="53" t="s">
        <v>297</v>
      </c>
      <c r="V301" s="40" t="s">
        <v>85</v>
      </c>
      <c r="W301" s="15">
        <v>2</v>
      </c>
      <c r="X301" s="15" t="s">
        <v>72</v>
      </c>
      <c r="Y301" s="15"/>
      <c r="Z301" s="15"/>
      <c r="AA301" s="15"/>
      <c r="AB301" s="5"/>
      <c r="AC301" s="5"/>
      <c r="AD301" s="5"/>
      <c r="AE301" s="5"/>
      <c r="AF301" s="4"/>
      <c r="AG301" s="3"/>
      <c r="AH301" s="67"/>
      <c r="AI301"/>
      <c r="AJ301" s="67"/>
      <c r="AK301"/>
      <c r="AL301" s="1"/>
      <c r="AM301" s="1"/>
      <c r="AN301" s="1"/>
      <c r="AO301" s="39">
        <f t="shared" si="17"/>
        <v>0</v>
      </c>
      <c r="AP301" s="39"/>
      <c r="AQ301" s="39">
        <f t="shared" si="18"/>
        <v>0</v>
      </c>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row>
    <row r="302" spans="1:84" s="2" customFormat="1" ht="16.5" thickBot="1" x14ac:dyDescent="0.3">
      <c r="A302" s="38">
        <v>301</v>
      </c>
      <c r="B302" s="64">
        <v>21</v>
      </c>
      <c r="C302" s="74" t="s">
        <v>77</v>
      </c>
      <c r="D302" s="71"/>
      <c r="E302" s="55">
        <v>1075</v>
      </c>
      <c r="F302" s="80">
        <v>43</v>
      </c>
      <c r="G302" s="59">
        <v>0</v>
      </c>
      <c r="H302" s="150">
        <v>1</v>
      </c>
      <c r="I302" s="130" t="s">
        <v>107</v>
      </c>
      <c r="J302" s="55" t="s">
        <v>104</v>
      </c>
      <c r="K302" s="55" t="s">
        <v>95</v>
      </c>
      <c r="L302" s="55"/>
      <c r="M302" s="55"/>
      <c r="N302" s="56"/>
      <c r="O302" s="55"/>
      <c r="P302" s="55"/>
      <c r="Q302" s="55"/>
      <c r="R302" s="55"/>
      <c r="S302" s="55"/>
      <c r="T302" s="54">
        <v>4</v>
      </c>
      <c r="U302" s="53" t="s">
        <v>297</v>
      </c>
      <c r="V302" s="40" t="s">
        <v>85</v>
      </c>
      <c r="W302" s="15">
        <v>2</v>
      </c>
      <c r="X302" s="15" t="s">
        <v>72</v>
      </c>
      <c r="Y302" s="15"/>
      <c r="Z302" s="15"/>
      <c r="AA302" s="15"/>
      <c r="AB302" s="5"/>
      <c r="AC302" s="5"/>
      <c r="AD302" s="5"/>
      <c r="AE302" s="5"/>
      <c r="AF302" s="4"/>
      <c r="AG302" s="3"/>
      <c r="AH302" s="67"/>
      <c r="AI302"/>
      <c r="AJ302" s="67"/>
      <c r="AK302"/>
      <c r="AL302" s="1"/>
      <c r="AM302" s="1"/>
      <c r="AN302" s="1"/>
      <c r="AO302" s="39">
        <f t="shared" si="17"/>
        <v>0</v>
      </c>
      <c r="AP302" s="39"/>
      <c r="AQ302" s="39">
        <f t="shared" si="18"/>
        <v>0</v>
      </c>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row>
    <row r="303" spans="1:84" s="2" customFormat="1" ht="16.5" thickBot="1" x14ac:dyDescent="0.3">
      <c r="A303" s="38">
        <v>302</v>
      </c>
      <c r="B303" s="64">
        <v>22</v>
      </c>
      <c r="C303" s="74" t="s">
        <v>77</v>
      </c>
      <c r="D303" s="71"/>
      <c r="E303" s="58">
        <v>1126</v>
      </c>
      <c r="F303" s="80">
        <v>45</v>
      </c>
      <c r="G303" s="59">
        <v>0</v>
      </c>
      <c r="H303" s="150">
        <v>1</v>
      </c>
      <c r="I303" s="130" t="s">
        <v>107</v>
      </c>
      <c r="J303" s="55" t="s">
        <v>104</v>
      </c>
      <c r="K303" s="55" t="s">
        <v>93</v>
      </c>
      <c r="L303" s="55"/>
      <c r="M303" s="55"/>
      <c r="N303" s="56"/>
      <c r="O303" s="55"/>
      <c r="P303" s="55"/>
      <c r="Q303" s="55"/>
      <c r="R303" s="55"/>
      <c r="S303" s="55"/>
      <c r="T303" s="54">
        <v>4</v>
      </c>
      <c r="U303" s="53" t="s">
        <v>297</v>
      </c>
      <c r="V303" s="40" t="s">
        <v>85</v>
      </c>
      <c r="W303" s="15">
        <v>2</v>
      </c>
      <c r="X303" s="15" t="s">
        <v>72</v>
      </c>
      <c r="Y303" s="15"/>
      <c r="Z303" s="15"/>
      <c r="AA303" s="15"/>
      <c r="AB303" s="5"/>
      <c r="AC303" s="5"/>
      <c r="AD303" s="5"/>
      <c r="AE303" s="5"/>
      <c r="AF303" s="4"/>
      <c r="AG303" s="3"/>
      <c r="AH303" s="67"/>
      <c r="AI303"/>
      <c r="AJ303" s="67"/>
      <c r="AK303"/>
      <c r="AL303" s="1"/>
      <c r="AM303" s="1"/>
      <c r="AN303" s="1"/>
      <c r="AO303" s="39">
        <f t="shared" si="17"/>
        <v>0</v>
      </c>
      <c r="AP303" s="39"/>
      <c r="AQ303" s="39">
        <f t="shared" si="18"/>
        <v>0</v>
      </c>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row>
    <row r="304" spans="1:84" s="2" customFormat="1" ht="16.5" thickBot="1" x14ac:dyDescent="0.3">
      <c r="A304" s="38">
        <v>303</v>
      </c>
      <c r="B304" s="64">
        <v>23</v>
      </c>
      <c r="C304" s="74" t="s">
        <v>77</v>
      </c>
      <c r="D304" s="71"/>
      <c r="E304" s="55">
        <v>1192</v>
      </c>
      <c r="F304" s="80">
        <v>47</v>
      </c>
      <c r="G304" s="59">
        <v>0</v>
      </c>
      <c r="H304" s="150">
        <v>1</v>
      </c>
      <c r="I304" s="130" t="s">
        <v>107</v>
      </c>
      <c r="J304" s="55" t="s">
        <v>104</v>
      </c>
      <c r="K304" s="55" t="s">
        <v>77</v>
      </c>
      <c r="L304" s="55"/>
      <c r="M304" s="55"/>
      <c r="N304" s="56"/>
      <c r="O304" s="55"/>
      <c r="P304" s="55"/>
      <c r="Q304" s="55"/>
      <c r="R304" s="55"/>
      <c r="S304" s="55"/>
      <c r="T304" s="54">
        <v>4</v>
      </c>
      <c r="U304" s="53" t="s">
        <v>297</v>
      </c>
      <c r="V304" s="40" t="s">
        <v>85</v>
      </c>
      <c r="W304" s="15">
        <v>2</v>
      </c>
      <c r="X304" s="15" t="s">
        <v>72</v>
      </c>
      <c r="Y304" s="15"/>
      <c r="Z304" s="15"/>
      <c r="AA304" s="15"/>
      <c r="AB304" s="5"/>
      <c r="AC304" s="5"/>
      <c r="AD304" s="5"/>
      <c r="AE304" s="5"/>
      <c r="AF304" s="4"/>
      <c r="AG304" s="3"/>
      <c r="AH304" s="67"/>
      <c r="AI304"/>
      <c r="AJ304" s="67"/>
      <c r="AK304"/>
      <c r="AL304" s="1"/>
      <c r="AM304" s="1"/>
      <c r="AN304" s="1"/>
      <c r="AO304" s="39">
        <f t="shared" si="17"/>
        <v>0</v>
      </c>
      <c r="AP304" s="39"/>
      <c r="AQ304" s="39">
        <f t="shared" si="18"/>
        <v>0</v>
      </c>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row>
    <row r="305" spans="1:84" s="2" customFormat="1" ht="16.5" thickBot="1" x14ac:dyDescent="0.3">
      <c r="A305" s="38">
        <v>304</v>
      </c>
      <c r="B305" s="64">
        <v>24</v>
      </c>
      <c r="C305" s="72" t="s">
        <v>92</v>
      </c>
      <c r="D305" s="71"/>
      <c r="E305" s="55"/>
      <c r="F305" s="70"/>
      <c r="G305" s="136"/>
      <c r="H305" s="69"/>
      <c r="I305" s="130"/>
      <c r="J305" s="68"/>
      <c r="K305" s="68" t="s">
        <v>91</v>
      </c>
      <c r="L305" s="55"/>
      <c r="M305" s="55"/>
      <c r="N305" s="56"/>
      <c r="O305" s="55"/>
      <c r="P305" s="55"/>
      <c r="Q305" s="55"/>
      <c r="R305" s="55"/>
      <c r="S305" s="55"/>
      <c r="T305" s="54">
        <v>4</v>
      </c>
      <c r="U305" s="53" t="s">
        <v>297</v>
      </c>
      <c r="V305" s="40" t="s">
        <v>85</v>
      </c>
      <c r="W305" s="15">
        <v>2</v>
      </c>
      <c r="X305" s="15" t="s">
        <v>72</v>
      </c>
      <c r="Y305" s="15"/>
      <c r="Z305" s="15"/>
      <c r="AA305" s="15"/>
      <c r="AB305" s="5"/>
      <c r="AC305" s="5"/>
      <c r="AD305" s="5"/>
      <c r="AE305" s="5"/>
      <c r="AF305" s="4"/>
      <c r="AG305" s="3"/>
      <c r="AH305" s="67"/>
      <c r="AI305"/>
      <c r="AJ305" s="67"/>
      <c r="AK305"/>
      <c r="AL305" s="1"/>
      <c r="AM305" s="1"/>
      <c r="AN305" s="1"/>
      <c r="AO305" s="39">
        <f t="shared" si="17"/>
        <v>0</v>
      </c>
      <c r="AP305" s="39"/>
      <c r="AQ305" s="39">
        <f t="shared" si="18"/>
        <v>0</v>
      </c>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row>
    <row r="306" spans="1:84" x14ac:dyDescent="0.25">
      <c r="A306" s="38">
        <v>305</v>
      </c>
      <c r="B306" s="64">
        <v>25</v>
      </c>
      <c r="C306" s="66"/>
      <c r="D306" s="65"/>
      <c r="E306" s="55"/>
      <c r="F306" s="56"/>
      <c r="G306" s="59"/>
      <c r="H306" s="58"/>
      <c r="I306" s="58"/>
      <c r="J306" s="55"/>
      <c r="K306" s="55"/>
      <c r="L306" s="55"/>
      <c r="M306" s="55"/>
      <c r="N306" s="56"/>
      <c r="O306" s="55"/>
      <c r="P306" s="55"/>
      <c r="Q306" s="55"/>
      <c r="R306" s="55"/>
      <c r="S306" s="55"/>
      <c r="T306" s="54">
        <v>4</v>
      </c>
      <c r="U306" s="53" t="s">
        <v>297</v>
      </c>
      <c r="V306" s="40" t="s">
        <v>85</v>
      </c>
      <c r="W306" s="15">
        <v>2</v>
      </c>
      <c r="X306" s="15" t="s">
        <v>72</v>
      </c>
      <c r="Y306" s="15"/>
      <c r="Z306" s="15"/>
      <c r="AA306" s="15"/>
      <c r="AH306" s="67"/>
      <c r="AI306"/>
      <c r="AJ306" s="67"/>
      <c r="AK306"/>
      <c r="AM306"/>
      <c r="AN306"/>
      <c r="AO306" s="39">
        <f t="shared" si="17"/>
        <v>0</v>
      </c>
      <c r="AP306" s="39"/>
      <c r="AQ306" s="39">
        <f t="shared" si="18"/>
        <v>0</v>
      </c>
    </row>
    <row r="307" spans="1:84" x14ac:dyDescent="0.25">
      <c r="A307" s="38">
        <v>306</v>
      </c>
      <c r="B307" s="64">
        <v>26</v>
      </c>
      <c r="C307" s="63" t="s">
        <v>90</v>
      </c>
      <c r="D307" s="62"/>
      <c r="E307" s="61">
        <f>SUBTOTAL(9,G285:G306)</f>
        <v>5</v>
      </c>
      <c r="F307" s="60"/>
      <c r="G307" s="59"/>
      <c r="H307" s="58"/>
      <c r="I307" s="57"/>
      <c r="J307" s="55"/>
      <c r="K307" s="55" t="s">
        <v>89</v>
      </c>
      <c r="L307" s="55"/>
      <c r="M307" s="55"/>
      <c r="N307" s="56"/>
      <c r="O307" s="55"/>
      <c r="P307" s="55"/>
      <c r="Q307" s="55"/>
      <c r="R307" s="55"/>
      <c r="S307" s="55"/>
      <c r="T307" s="54">
        <v>4</v>
      </c>
      <c r="U307" s="53" t="s">
        <v>297</v>
      </c>
      <c r="V307" s="40" t="s">
        <v>85</v>
      </c>
      <c r="W307" s="15">
        <v>2</v>
      </c>
      <c r="X307" s="15" t="s">
        <v>72</v>
      </c>
      <c r="Y307" s="15"/>
      <c r="Z307" s="15"/>
      <c r="AA307" s="15"/>
      <c r="AH307" s="67"/>
      <c r="AI307"/>
      <c r="AJ307" s="67"/>
      <c r="AK307"/>
      <c r="AM307"/>
      <c r="AN307"/>
      <c r="AO307" s="39">
        <f t="shared" si="17"/>
        <v>0</v>
      </c>
      <c r="AP307" s="39"/>
      <c r="AQ307" s="39">
        <f t="shared" si="18"/>
        <v>0</v>
      </c>
    </row>
    <row r="308" spans="1:84" ht="16.5" thickBot="1" x14ac:dyDescent="0.3">
      <c r="A308" s="38">
        <v>307</v>
      </c>
      <c r="B308" s="52">
        <v>27</v>
      </c>
      <c r="C308" s="51" t="s">
        <v>88</v>
      </c>
      <c r="D308" s="50"/>
      <c r="E308" s="49">
        <f>SUBTOTAL(9,H285:H306)</f>
        <v>8</v>
      </c>
      <c r="F308" s="48">
        <f>SUBTOTAL(9,H285:H304)</f>
        <v>8</v>
      </c>
      <c r="G308" s="47"/>
      <c r="H308" s="46"/>
      <c r="I308" s="46"/>
      <c r="J308" s="45"/>
      <c r="K308" s="43" t="s">
        <v>87</v>
      </c>
      <c r="L308" s="43"/>
      <c r="M308" s="43"/>
      <c r="N308" s="44"/>
      <c r="O308" s="43"/>
      <c r="P308" s="43"/>
      <c r="Q308" s="43"/>
      <c r="R308" s="43"/>
      <c r="S308" s="43"/>
      <c r="T308" s="42">
        <v>4</v>
      </c>
      <c r="U308" s="106" t="s">
        <v>297</v>
      </c>
      <c r="V308" s="40" t="s">
        <v>85</v>
      </c>
      <c r="W308" s="15">
        <v>2</v>
      </c>
      <c r="X308" s="15" t="s">
        <v>72</v>
      </c>
      <c r="Y308" s="15"/>
      <c r="Z308" s="15"/>
      <c r="AA308" s="15"/>
      <c r="AH308" s="67"/>
      <c r="AI308"/>
      <c r="AJ308" s="67"/>
      <c r="AK308"/>
      <c r="AM308"/>
      <c r="AN308"/>
      <c r="AO308" s="39">
        <f t="shared" si="17"/>
        <v>0</v>
      </c>
      <c r="AP308" s="39"/>
      <c r="AQ308" s="39">
        <f t="shared" si="18"/>
        <v>0</v>
      </c>
    </row>
    <row r="309" spans="1:84" ht="16.5" thickBot="1" x14ac:dyDescent="0.3">
      <c r="A309" s="38">
        <v>308</v>
      </c>
      <c r="G309" s="13"/>
      <c r="U309" s="2" t="s">
        <v>268</v>
      </c>
      <c r="V309" s="40"/>
      <c r="W309" s="15"/>
      <c r="X309" s="15" t="s">
        <v>72</v>
      </c>
      <c r="Y309" s="15"/>
      <c r="Z309" s="15"/>
      <c r="AA309" s="15"/>
      <c r="AH309" s="67"/>
      <c r="AI309"/>
      <c r="AJ309" s="67"/>
      <c r="AK309"/>
      <c r="AM309"/>
      <c r="AN309"/>
      <c r="AO309" s="39">
        <f t="shared" si="17"/>
        <v>0</v>
      </c>
      <c r="AP309" s="39"/>
      <c r="AQ309" s="39">
        <f t="shared" si="18"/>
        <v>0</v>
      </c>
    </row>
    <row r="310" spans="1:84" x14ac:dyDescent="0.25">
      <c r="A310" s="38">
        <v>309</v>
      </c>
      <c r="B310" s="105">
        <v>1</v>
      </c>
      <c r="C310" s="104" t="s">
        <v>56</v>
      </c>
      <c r="D310" s="103"/>
      <c r="E310" s="101"/>
      <c r="F310" s="102"/>
      <c r="G310" s="101" t="s">
        <v>295</v>
      </c>
      <c r="H310" s="98"/>
      <c r="I310" s="98"/>
      <c r="J310" s="98"/>
      <c r="K310" s="100" t="s">
        <v>118</v>
      </c>
      <c r="L310" s="98"/>
      <c r="M310" s="98"/>
      <c r="N310" s="99"/>
      <c r="O310" s="98"/>
      <c r="P310" s="98"/>
      <c r="Q310" s="98"/>
      <c r="R310" s="98"/>
      <c r="S310" s="98"/>
      <c r="T310" s="97">
        <v>1</v>
      </c>
      <c r="U310" s="96" t="s">
        <v>295</v>
      </c>
      <c r="V310" s="40" t="s">
        <v>117</v>
      </c>
      <c r="W310" s="15"/>
      <c r="X310" s="15" t="s">
        <v>72</v>
      </c>
      <c r="Y310" s="15"/>
      <c r="Z310" s="15"/>
      <c r="AA310" s="15"/>
      <c r="AH310" s="67"/>
      <c r="AI310"/>
      <c r="AJ310" s="67"/>
      <c r="AK310"/>
      <c r="AM310"/>
      <c r="AN310"/>
      <c r="AO310" s="39">
        <f t="shared" si="17"/>
        <v>0</v>
      </c>
      <c r="AP310" s="39"/>
      <c r="AQ310" s="39">
        <f t="shared" si="18"/>
        <v>0</v>
      </c>
    </row>
    <row r="311" spans="1:84" ht="16.5" thickBot="1" x14ac:dyDescent="0.3">
      <c r="A311" s="38">
        <v>310</v>
      </c>
      <c r="B311" s="64">
        <v>2</v>
      </c>
      <c r="C311" s="66" t="s">
        <v>116</v>
      </c>
      <c r="D311" s="65"/>
      <c r="E311" s="55"/>
      <c r="F311" s="56"/>
      <c r="H311" s="55"/>
      <c r="I311" s="58"/>
      <c r="J311" s="55"/>
      <c r="K311" s="55" t="s">
        <v>115</v>
      </c>
      <c r="L311" s="55"/>
      <c r="M311" s="55"/>
      <c r="N311" s="56"/>
      <c r="O311" s="55"/>
      <c r="P311" s="55"/>
      <c r="Q311" s="55"/>
      <c r="R311" s="55"/>
      <c r="S311" s="55"/>
      <c r="T311" s="54">
        <v>1</v>
      </c>
      <c r="U311" s="53" t="s">
        <v>295</v>
      </c>
      <c r="V311" s="40" t="s">
        <v>114</v>
      </c>
      <c r="W311" s="15"/>
      <c r="X311" s="15" t="s">
        <v>72</v>
      </c>
      <c r="Y311" s="15"/>
      <c r="Z311" s="15"/>
      <c r="AA311" s="15"/>
      <c r="AH311" s="67"/>
      <c r="AI311"/>
      <c r="AJ311" s="67"/>
      <c r="AK311"/>
      <c r="AM311"/>
      <c r="AN311"/>
      <c r="AO311" s="39">
        <f t="shared" si="17"/>
        <v>0</v>
      </c>
      <c r="AP311" s="39"/>
      <c r="AQ311" s="39">
        <f t="shared" si="18"/>
        <v>0</v>
      </c>
    </row>
    <row r="312" spans="1:84" ht="21.75" thickBot="1" x14ac:dyDescent="0.3">
      <c r="A312" s="38">
        <v>311</v>
      </c>
      <c r="B312" s="64">
        <v>3</v>
      </c>
      <c r="C312" s="92" t="s">
        <v>113</v>
      </c>
      <c r="D312" s="91" t="s">
        <v>112</v>
      </c>
      <c r="E312" s="87" t="s">
        <v>111</v>
      </c>
      <c r="F312" s="90" t="s">
        <v>110</v>
      </c>
      <c r="G312" s="89"/>
      <c r="H312" s="86"/>
      <c r="I312" s="87"/>
      <c r="J312" s="86"/>
      <c r="K312" s="86" t="s">
        <v>103</v>
      </c>
      <c r="L312" s="87">
        <v>1083</v>
      </c>
      <c r="M312" s="87" t="s">
        <v>109</v>
      </c>
      <c r="N312" s="88"/>
      <c r="O312" s="87"/>
      <c r="P312" s="87" t="s">
        <v>108</v>
      </c>
      <c r="Q312" s="87">
        <v>2</v>
      </c>
      <c r="R312" s="87"/>
      <c r="S312" s="86"/>
      <c r="T312" s="85">
        <v>1</v>
      </c>
      <c r="U312" s="84" t="s">
        <v>295</v>
      </c>
      <c r="V312" s="40" t="s">
        <v>102</v>
      </c>
      <c r="W312" s="15">
        <v>2</v>
      </c>
      <c r="X312" s="15" t="s">
        <v>72</v>
      </c>
      <c r="Y312" s="15"/>
      <c r="Z312" s="15"/>
      <c r="AA312" s="15"/>
      <c r="AB312" s="4">
        <v>49</v>
      </c>
      <c r="AC312" s="5" t="s">
        <v>296</v>
      </c>
      <c r="AD312" s="83" t="s">
        <v>107</v>
      </c>
      <c r="AI312"/>
      <c r="AJ312" s="67"/>
      <c r="AK312"/>
      <c r="AM312"/>
      <c r="AN312"/>
      <c r="AO312" s="39" t="str">
        <f t="shared" si="17"/>
        <v>BOC District 2</v>
      </c>
      <c r="AP312" s="39"/>
      <c r="AQ312" s="39">
        <f t="shared" si="18"/>
        <v>0</v>
      </c>
    </row>
    <row r="313" spans="1:84" thickBot="1" x14ac:dyDescent="0.3">
      <c r="A313" s="38">
        <v>312</v>
      </c>
      <c r="B313" s="64">
        <v>4</v>
      </c>
      <c r="C313" s="66" t="str">
        <f>IF(G313=1,AO313," ")</f>
        <v xml:space="preserve">Alicia Adams </v>
      </c>
      <c r="D313" s="71"/>
      <c r="E313" s="82">
        <v>1083</v>
      </c>
      <c r="F313" s="80">
        <v>49</v>
      </c>
      <c r="G313" s="58">
        <v>1</v>
      </c>
      <c r="H313" s="58">
        <v>1</v>
      </c>
      <c r="I313" s="58" t="str">
        <f>IF(C313=$AI$5,$AJ$5," ")</f>
        <v>REP</v>
      </c>
      <c r="J313" s="55"/>
      <c r="K313" s="55" t="s">
        <v>103</v>
      </c>
      <c r="L313" s="55"/>
      <c r="M313" s="55"/>
      <c r="N313" s="56"/>
      <c r="O313" s="55"/>
      <c r="P313" s="55"/>
      <c r="Q313" s="55"/>
      <c r="R313" s="55"/>
      <c r="S313" s="55"/>
      <c r="T313" s="54">
        <v>1</v>
      </c>
      <c r="U313" s="53" t="s">
        <v>295</v>
      </c>
      <c r="V313" s="40" t="s">
        <v>102</v>
      </c>
      <c r="W313" s="15">
        <v>2</v>
      </c>
      <c r="X313" s="15" t="s">
        <v>72</v>
      </c>
      <c r="Y313" s="15"/>
      <c r="Z313" s="15"/>
      <c r="AA313" s="15"/>
      <c r="AI313"/>
      <c r="AJ313" s="67"/>
      <c r="AK313"/>
      <c r="AM313"/>
      <c r="AN313"/>
      <c r="AO313" s="39" t="str">
        <f t="shared" si="17"/>
        <v xml:space="preserve">Alicia Adams </v>
      </c>
      <c r="AP313" s="39"/>
      <c r="AQ313" s="39">
        <f t="shared" si="18"/>
        <v>0</v>
      </c>
    </row>
    <row r="314" spans="1:84" thickBot="1" x14ac:dyDescent="0.3">
      <c r="A314" s="38">
        <v>313</v>
      </c>
      <c r="B314" s="64">
        <v>5</v>
      </c>
      <c r="C314" s="66" t="str">
        <f>IF(G314=1,AO314," ")</f>
        <v>Erick Allen</v>
      </c>
      <c r="D314" s="71"/>
      <c r="E314" s="81">
        <v>1083</v>
      </c>
      <c r="F314" s="80">
        <v>50</v>
      </c>
      <c r="G314" s="58">
        <v>1</v>
      </c>
      <c r="H314" s="58">
        <f>G314</f>
        <v>1</v>
      </c>
      <c r="I314" s="58" t="str">
        <f>IF(C314=$AI$6,$AJ$6," ")</f>
        <v>DEM</v>
      </c>
      <c r="J314" s="55"/>
      <c r="K314" s="55" t="s">
        <v>103</v>
      </c>
      <c r="L314" s="55"/>
      <c r="M314" s="55"/>
      <c r="N314" s="56"/>
      <c r="O314" s="55"/>
      <c r="P314" s="55"/>
      <c r="Q314" s="55"/>
      <c r="R314" s="55"/>
      <c r="S314" s="55"/>
      <c r="T314" s="54">
        <v>1</v>
      </c>
      <c r="U314" s="53" t="s">
        <v>295</v>
      </c>
      <c r="V314" s="40" t="s">
        <v>102</v>
      </c>
      <c r="W314" s="15">
        <v>2</v>
      </c>
      <c r="X314" s="15" t="s">
        <v>72</v>
      </c>
      <c r="Y314" s="15"/>
      <c r="Z314" s="15"/>
      <c r="AA314" s="15"/>
      <c r="AB314" s="4">
        <v>50</v>
      </c>
      <c r="AC314" s="5" t="s">
        <v>296</v>
      </c>
      <c r="AD314" s="5" t="s">
        <v>105</v>
      </c>
      <c r="AI314"/>
      <c r="AJ314" s="67"/>
      <c r="AK314"/>
      <c r="AM314"/>
      <c r="AN314"/>
      <c r="AO314" s="39" t="str">
        <f t="shared" si="17"/>
        <v>Erick Allen</v>
      </c>
      <c r="AP314" s="39"/>
      <c r="AQ314" s="39">
        <f t="shared" si="18"/>
        <v>0</v>
      </c>
    </row>
    <row r="315" spans="1:84" thickBot="1" x14ac:dyDescent="0.3">
      <c r="A315" s="38">
        <v>314</v>
      </c>
      <c r="B315" s="64">
        <v>6</v>
      </c>
      <c r="C315" s="66" t="str">
        <f>IF(G315=1,AO315," ")</f>
        <v>Jaha V. Howard</v>
      </c>
      <c r="D315" s="71"/>
      <c r="E315" s="81">
        <v>1083</v>
      </c>
      <c r="F315" s="80">
        <v>50</v>
      </c>
      <c r="G315" s="58">
        <v>1</v>
      </c>
      <c r="H315" s="58">
        <f>G315</f>
        <v>1</v>
      </c>
      <c r="I315" s="58" t="str">
        <f>IF(C315=$AI$7,$AJ$7," ")</f>
        <v>DEM</v>
      </c>
      <c r="J315" s="55"/>
      <c r="K315" s="55" t="s">
        <v>103</v>
      </c>
      <c r="L315" s="55"/>
      <c r="M315" s="55"/>
      <c r="N315" s="56"/>
      <c r="O315" s="55"/>
      <c r="P315" s="55"/>
      <c r="Q315" s="55"/>
      <c r="R315" s="55"/>
      <c r="S315" s="55"/>
      <c r="T315" s="54">
        <v>1</v>
      </c>
      <c r="U315" s="53" t="s">
        <v>295</v>
      </c>
      <c r="V315" s="40" t="s">
        <v>102</v>
      </c>
      <c r="W315" s="15">
        <v>2</v>
      </c>
      <c r="X315" s="15" t="s">
        <v>72</v>
      </c>
      <c r="Y315" s="15"/>
      <c r="Z315" s="15"/>
      <c r="AA315" s="15"/>
      <c r="AI315"/>
      <c r="AJ315" s="67"/>
      <c r="AK315"/>
      <c r="AM315"/>
      <c r="AN315"/>
      <c r="AO315" s="39" t="str">
        <f t="shared" si="17"/>
        <v>Jaha V. Howard</v>
      </c>
      <c r="AP315" s="39"/>
      <c r="AQ315" s="39">
        <f t="shared" si="18"/>
        <v>0</v>
      </c>
    </row>
    <row r="316" spans="1:84" thickBot="1" x14ac:dyDescent="0.3">
      <c r="A316" s="38">
        <v>315</v>
      </c>
      <c r="B316" s="64">
        <v>7</v>
      </c>
      <c r="C316" s="66" t="str">
        <f>IF(G316=1,AO316," ")</f>
        <v>Tanisha Whorton</v>
      </c>
      <c r="D316" s="71"/>
      <c r="E316" s="81">
        <v>1083</v>
      </c>
      <c r="F316" s="80">
        <v>50</v>
      </c>
      <c r="G316" s="58">
        <v>1</v>
      </c>
      <c r="H316" s="58">
        <f>G316</f>
        <v>1</v>
      </c>
      <c r="I316" s="58" t="str">
        <f>IF(C316=$AI$8,$AJ$8," ")</f>
        <v>DEM</v>
      </c>
      <c r="J316" s="55"/>
      <c r="K316" s="55" t="s">
        <v>103</v>
      </c>
      <c r="L316" s="55"/>
      <c r="M316" s="55"/>
      <c r="N316" s="56"/>
      <c r="O316" s="55"/>
      <c r="P316" s="55"/>
      <c r="Q316" s="55"/>
      <c r="R316" s="55"/>
      <c r="S316" s="55"/>
      <c r="T316" s="54">
        <v>1</v>
      </c>
      <c r="U316" s="53" t="s">
        <v>295</v>
      </c>
      <c r="V316" s="40" t="s">
        <v>102</v>
      </c>
      <c r="W316" s="15">
        <v>2</v>
      </c>
      <c r="X316" s="15" t="s">
        <v>72</v>
      </c>
      <c r="Y316" s="15"/>
      <c r="Z316" s="15"/>
      <c r="AA316" s="15"/>
      <c r="AI316"/>
      <c r="AJ316" s="67"/>
      <c r="AK316"/>
      <c r="AM316"/>
      <c r="AN316"/>
      <c r="AO316" s="39" t="str">
        <f t="shared" si="17"/>
        <v>Tanisha Whorton</v>
      </c>
      <c r="AP316" s="39"/>
      <c r="AQ316" s="39">
        <f t="shared" si="18"/>
        <v>0</v>
      </c>
    </row>
    <row r="317" spans="1:84" thickBot="1" x14ac:dyDescent="0.3">
      <c r="A317" s="38">
        <v>316</v>
      </c>
      <c r="B317" s="64">
        <v>8</v>
      </c>
      <c r="C317" s="66" t="str">
        <f>IF(G317=1,AO317," ")</f>
        <v>Tracy Stevenson</v>
      </c>
      <c r="D317" s="71"/>
      <c r="E317" s="81">
        <v>1083</v>
      </c>
      <c r="F317" s="80">
        <v>50</v>
      </c>
      <c r="G317" s="58">
        <v>1</v>
      </c>
      <c r="H317" s="58">
        <f>G317</f>
        <v>1</v>
      </c>
      <c r="I317" s="58" t="str">
        <f>IF(C317=$AI$9,$AJ$9," ")</f>
        <v>DEM</v>
      </c>
      <c r="J317" s="55"/>
      <c r="K317" s="55" t="s">
        <v>103</v>
      </c>
      <c r="L317" s="55"/>
      <c r="M317" s="55"/>
      <c r="N317" s="56"/>
      <c r="O317" s="55"/>
      <c r="P317" s="55"/>
      <c r="Q317" s="55"/>
      <c r="R317" s="55"/>
      <c r="S317" s="55"/>
      <c r="T317" s="54">
        <v>1</v>
      </c>
      <c r="U317" s="53" t="s">
        <v>295</v>
      </c>
      <c r="V317" s="40" t="s">
        <v>102</v>
      </c>
      <c r="W317" s="15">
        <v>2</v>
      </c>
      <c r="X317" s="15" t="s">
        <v>72</v>
      </c>
      <c r="Y317" s="15"/>
      <c r="Z317" s="15"/>
      <c r="AA317" s="15"/>
      <c r="AH317" s="67"/>
      <c r="AI317"/>
      <c r="AJ317" s="67"/>
      <c r="AK317"/>
      <c r="AM317"/>
      <c r="AN317"/>
      <c r="AO317" s="39" t="str">
        <f t="shared" si="17"/>
        <v>Tracy Stevenson</v>
      </c>
      <c r="AP317" s="39"/>
      <c r="AQ317" s="39">
        <f t="shared" si="18"/>
        <v>0</v>
      </c>
    </row>
    <row r="318" spans="1:84" ht="15" x14ac:dyDescent="0.25">
      <c r="A318" s="38">
        <v>317</v>
      </c>
      <c r="B318" s="64">
        <v>9</v>
      </c>
      <c r="C318" s="74" t="str">
        <f>IF(G318=1,AQ318,IF(G318="BLK",$AI$17," "))</f>
        <v xml:space="preserve"> </v>
      </c>
      <c r="D318" s="129"/>
      <c r="E318" s="55"/>
      <c r="F318" s="56"/>
      <c r="G318" s="58"/>
      <c r="H318" s="58"/>
      <c r="I318" s="58" t="str">
        <f>IF(C318=$AI$10,$AJ$10," ")</f>
        <v xml:space="preserve"> </v>
      </c>
      <c r="J318" s="55"/>
      <c r="K318" s="55" t="s">
        <v>103</v>
      </c>
      <c r="L318" s="55"/>
      <c r="M318" s="55"/>
      <c r="N318" s="56"/>
      <c r="O318" s="55"/>
      <c r="P318" s="55"/>
      <c r="Q318" s="55"/>
      <c r="R318" s="55"/>
      <c r="S318" s="55"/>
      <c r="T318" s="54">
        <v>1</v>
      </c>
      <c r="U318" s="53" t="s">
        <v>295</v>
      </c>
      <c r="V318" s="40" t="s">
        <v>102</v>
      </c>
      <c r="W318" s="15">
        <v>2</v>
      </c>
      <c r="X318" s="15" t="s">
        <v>72</v>
      </c>
      <c r="Y318" s="15"/>
      <c r="Z318" s="15"/>
      <c r="AA318" s="15"/>
      <c r="AH318" s="67"/>
      <c r="AI318"/>
      <c r="AJ318" s="67"/>
      <c r="AK318"/>
      <c r="AM318"/>
      <c r="AN318"/>
      <c r="AO318" s="39" t="str">
        <f t="shared" si="17"/>
        <v>BLANK</v>
      </c>
      <c r="AP318" s="39"/>
      <c r="AQ318" s="39">
        <f t="shared" si="18"/>
        <v>0</v>
      </c>
    </row>
    <row r="319" spans="1:84" ht="15" x14ac:dyDescent="0.25">
      <c r="A319" s="38">
        <v>318</v>
      </c>
      <c r="B319" s="64">
        <v>10</v>
      </c>
      <c r="C319" s="66" t="str">
        <f>IF(G319=1,AO319," ")</f>
        <v xml:space="preserve"> </v>
      </c>
      <c r="D319" s="65"/>
      <c r="E319" s="55"/>
      <c r="F319" s="56"/>
      <c r="G319" s="58"/>
      <c r="H319" s="58"/>
      <c r="I319" s="58" t="str">
        <f>IF(C319=$AI$10,$AJ$10," ")</f>
        <v xml:space="preserve"> </v>
      </c>
      <c r="J319" s="55"/>
      <c r="K319" s="55" t="s">
        <v>103</v>
      </c>
      <c r="L319" s="55"/>
      <c r="M319" s="55"/>
      <c r="N319" s="56"/>
      <c r="O319" s="55"/>
      <c r="P319" s="55"/>
      <c r="Q319" s="55"/>
      <c r="R319" s="55"/>
      <c r="S319" s="55"/>
      <c r="T319" s="54">
        <v>1</v>
      </c>
      <c r="U319" s="53" t="s">
        <v>295</v>
      </c>
      <c r="V319" s="40" t="s">
        <v>102</v>
      </c>
      <c r="W319" s="15">
        <v>2</v>
      </c>
      <c r="X319" s="15" t="s">
        <v>72</v>
      </c>
      <c r="Y319" s="15"/>
      <c r="Z319" s="15"/>
      <c r="AA319" s="15"/>
      <c r="AH319" s="67"/>
      <c r="AI319"/>
      <c r="AJ319" s="67"/>
      <c r="AK319"/>
      <c r="AO319" s="39" t="str">
        <f t="shared" si="17"/>
        <v>Write In</v>
      </c>
      <c r="AP319" s="39"/>
      <c r="AQ319" s="39">
        <f t="shared" si="18"/>
        <v>0</v>
      </c>
    </row>
    <row r="320" spans="1:84" hidden="1" x14ac:dyDescent="0.25">
      <c r="A320" s="75">
        <v>319</v>
      </c>
      <c r="B320" s="64">
        <v>11</v>
      </c>
      <c r="C320" s="79" t="s">
        <v>101</v>
      </c>
      <c r="D320" s="78"/>
      <c r="E320" s="55"/>
      <c r="F320" s="56"/>
      <c r="G320" s="59"/>
      <c r="H320" s="58"/>
      <c r="I320" s="58"/>
      <c r="J320" s="55"/>
      <c r="K320" s="55" t="s">
        <v>100</v>
      </c>
      <c r="L320" s="55"/>
      <c r="M320" s="55"/>
      <c r="N320" s="56"/>
      <c r="O320" s="55"/>
      <c r="P320" s="55"/>
      <c r="Q320" s="55"/>
      <c r="R320" s="55"/>
      <c r="S320" s="55"/>
      <c r="T320" s="55"/>
      <c r="U320" s="53" t="s">
        <v>295</v>
      </c>
      <c r="V320" s="40" t="s">
        <v>99</v>
      </c>
      <c r="W320" s="15"/>
      <c r="X320" s="15" t="s">
        <v>72</v>
      </c>
      <c r="Y320" s="15"/>
      <c r="Z320" s="15"/>
      <c r="AA320" s="15"/>
      <c r="AH320" s="67"/>
      <c r="AI320"/>
      <c r="AJ320" s="67"/>
      <c r="AK320"/>
      <c r="AO320" s="39">
        <f t="shared" si="17"/>
        <v>0</v>
      </c>
      <c r="AP320" s="39"/>
      <c r="AQ320" s="39" t="str">
        <f t="shared" si="18"/>
        <v>BOC District 4</v>
      </c>
    </row>
    <row r="321" spans="1:43" ht="15" hidden="1" x14ac:dyDescent="0.25">
      <c r="A321" s="75">
        <v>320</v>
      </c>
      <c r="B321" s="64">
        <v>12</v>
      </c>
      <c r="C321" s="66" t="str">
        <f>IF(G321=1,AQ321," ")</f>
        <v xml:space="preserve"> </v>
      </c>
      <c r="D321" s="65"/>
      <c r="E321" s="55"/>
      <c r="F321" s="56"/>
      <c r="G321" s="58"/>
      <c r="H321" s="58"/>
      <c r="I321" s="58" t="str">
        <f>IF(C321=$AI$13,$AJ$13," ")</f>
        <v xml:space="preserve"> </v>
      </c>
      <c r="J321" s="55"/>
      <c r="K321" s="55" t="s">
        <v>100</v>
      </c>
      <c r="L321" s="55"/>
      <c r="M321" s="55"/>
      <c r="N321" s="56"/>
      <c r="O321" s="55"/>
      <c r="P321" s="55"/>
      <c r="Q321" s="55"/>
      <c r="R321" s="55"/>
      <c r="S321" s="55"/>
      <c r="T321" s="55"/>
      <c r="U321" s="53" t="s">
        <v>295</v>
      </c>
      <c r="V321" s="40" t="s">
        <v>99</v>
      </c>
      <c r="W321" s="15"/>
      <c r="X321" s="15" t="s">
        <v>72</v>
      </c>
      <c r="Y321" s="15"/>
      <c r="Z321" s="15"/>
      <c r="AA321" s="15"/>
      <c r="AH321" s="67"/>
      <c r="AI321"/>
      <c r="AJ321" s="67"/>
      <c r="AK321"/>
      <c r="AO321" s="39">
        <f t="shared" si="17"/>
        <v>0</v>
      </c>
      <c r="AP321" s="39"/>
      <c r="AQ321" s="39" t="str">
        <f t="shared" si="18"/>
        <v>Julien Grhas</v>
      </c>
    </row>
    <row r="322" spans="1:43" ht="15" hidden="1" x14ac:dyDescent="0.25">
      <c r="A322" s="75">
        <v>321</v>
      </c>
      <c r="B322" s="64">
        <v>13</v>
      </c>
      <c r="C322" s="66" t="str">
        <f>IF(G322=1,AQ322," ")</f>
        <v xml:space="preserve"> </v>
      </c>
      <c r="D322" s="65"/>
      <c r="E322" s="55"/>
      <c r="F322" s="56"/>
      <c r="G322" s="58"/>
      <c r="H322" s="58"/>
      <c r="I322" s="58" t="str">
        <f>IF(C322=$AI$14,$AJ$14," ")</f>
        <v xml:space="preserve"> </v>
      </c>
      <c r="J322" s="55"/>
      <c r="K322" s="55" t="s">
        <v>100</v>
      </c>
      <c r="L322" s="55"/>
      <c r="M322" s="55"/>
      <c r="N322" s="56"/>
      <c r="O322" s="55"/>
      <c r="P322" s="55"/>
      <c r="Q322" s="55"/>
      <c r="R322" s="55"/>
      <c r="S322" s="55"/>
      <c r="T322" s="55"/>
      <c r="U322" s="53" t="s">
        <v>295</v>
      </c>
      <c r="V322" s="40" t="s">
        <v>99</v>
      </c>
      <c r="W322" s="15"/>
      <c r="X322" s="15" t="s">
        <v>72</v>
      </c>
      <c r="Y322" s="15"/>
      <c r="Z322" s="15"/>
      <c r="AA322" s="15"/>
      <c r="AH322" s="67"/>
      <c r="AI322"/>
      <c r="AJ322" s="67"/>
      <c r="AK322"/>
      <c r="AO322" s="39">
        <f t="shared" ref="AO322:AO385" si="19">_xlfn.XLOOKUP(B322,$AH$4:$AH$11,$AI$4:$AI$11,0)</f>
        <v>0</v>
      </c>
      <c r="AP322" s="39"/>
      <c r="AQ322" s="39" t="str">
        <f t="shared" si="18"/>
        <v>Matthew Hardwick</v>
      </c>
    </row>
    <row r="323" spans="1:43" ht="15" hidden="1" x14ac:dyDescent="0.25">
      <c r="A323" s="75">
        <v>322</v>
      </c>
      <c r="B323" s="64">
        <v>14</v>
      </c>
      <c r="C323" s="66" t="str">
        <f>IF(G323=1,AQ323," ")</f>
        <v xml:space="preserve"> </v>
      </c>
      <c r="D323" s="65"/>
      <c r="E323" s="55"/>
      <c r="F323" s="56"/>
      <c r="G323" s="58"/>
      <c r="H323" s="58"/>
      <c r="I323" s="58" t="str">
        <f>IF(C323=$AI$15,$AJ$15," ")</f>
        <v xml:space="preserve"> </v>
      </c>
      <c r="J323" s="55"/>
      <c r="K323" s="55" t="s">
        <v>100</v>
      </c>
      <c r="L323" s="55"/>
      <c r="M323" s="55"/>
      <c r="N323" s="56"/>
      <c r="O323" s="55"/>
      <c r="P323" s="55"/>
      <c r="Q323" s="55"/>
      <c r="R323" s="55"/>
      <c r="S323" s="55"/>
      <c r="T323" s="55"/>
      <c r="U323" s="53" t="s">
        <v>295</v>
      </c>
      <c r="V323" s="40" t="s">
        <v>99</v>
      </c>
      <c r="W323" s="15"/>
      <c r="X323" s="15" t="s">
        <v>72</v>
      </c>
      <c r="Y323" s="15"/>
      <c r="Z323" s="15"/>
      <c r="AA323" s="15"/>
      <c r="AH323" s="67"/>
      <c r="AI323"/>
      <c r="AJ323" s="67"/>
      <c r="AK323"/>
      <c r="AO323" s="39">
        <f t="shared" si="19"/>
        <v>0</v>
      </c>
      <c r="AP323" s="39"/>
      <c r="AQ323" s="39" t="str">
        <f t="shared" si="18"/>
        <v>Yashica Marshall</v>
      </c>
    </row>
    <row r="324" spans="1:43" ht="15" hidden="1" x14ac:dyDescent="0.25">
      <c r="A324" s="75">
        <v>323</v>
      </c>
      <c r="B324" s="64">
        <v>15</v>
      </c>
      <c r="C324" s="66" t="str">
        <f>IF(G324=1,AQ324," ")</f>
        <v xml:space="preserve"> </v>
      </c>
      <c r="D324" s="65"/>
      <c r="E324" s="55"/>
      <c r="F324" s="56"/>
      <c r="G324" s="58"/>
      <c r="H324" s="58"/>
      <c r="I324" s="58" t="str">
        <f>IF(C324=$AI$16,$AJ$16," ")</f>
        <v xml:space="preserve"> </v>
      </c>
      <c r="J324" s="55"/>
      <c r="K324" s="55" t="s">
        <v>100</v>
      </c>
      <c r="L324" s="55"/>
      <c r="M324" s="55"/>
      <c r="N324" s="56"/>
      <c r="O324" s="55"/>
      <c r="P324" s="55"/>
      <c r="Q324" s="55"/>
      <c r="R324" s="55"/>
      <c r="S324" s="55"/>
      <c r="T324" s="55"/>
      <c r="U324" s="53" t="s">
        <v>295</v>
      </c>
      <c r="V324" s="40" t="s">
        <v>99</v>
      </c>
      <c r="W324" s="15"/>
      <c r="X324" s="15" t="s">
        <v>72</v>
      </c>
      <c r="Y324" s="15"/>
      <c r="Z324" s="15"/>
      <c r="AA324" s="15"/>
      <c r="AH324" s="67"/>
      <c r="AI324"/>
      <c r="AJ324" s="67"/>
      <c r="AK324"/>
      <c r="AO324" s="39">
        <f t="shared" si="19"/>
        <v>0</v>
      </c>
      <c r="AP324" s="39"/>
      <c r="AQ324" s="39" t="str">
        <f t="shared" si="18"/>
        <v>Monique Sheffield</v>
      </c>
    </row>
    <row r="325" spans="1:43" ht="15" hidden="1" x14ac:dyDescent="0.25">
      <c r="A325" s="75">
        <v>324</v>
      </c>
      <c r="B325" s="64">
        <v>16</v>
      </c>
      <c r="C325" s="74" t="str">
        <f>IF(G325=1,AQ325,IF(G325="BLK",$AI$17," "))</f>
        <v xml:space="preserve"> </v>
      </c>
      <c r="D325" s="129"/>
      <c r="E325" s="55"/>
      <c r="F325" s="56"/>
      <c r="G325" s="58"/>
      <c r="H325" s="58"/>
      <c r="I325" s="58" t="str">
        <f>IF(C325=$AI$17,$AJ$17," ")</f>
        <v xml:space="preserve"> </v>
      </c>
      <c r="J325" s="55"/>
      <c r="K325" s="55" t="s">
        <v>100</v>
      </c>
      <c r="L325" s="55"/>
      <c r="M325" s="55"/>
      <c r="N325" s="56"/>
      <c r="O325" s="55"/>
      <c r="P325" s="55"/>
      <c r="Q325" s="55"/>
      <c r="R325" s="55"/>
      <c r="S325" s="55"/>
      <c r="T325" s="55"/>
      <c r="U325" s="53" t="s">
        <v>295</v>
      </c>
      <c r="V325" s="40" t="s">
        <v>99</v>
      </c>
      <c r="W325" s="15"/>
      <c r="X325" s="15" t="s">
        <v>72</v>
      </c>
      <c r="Y325" s="15"/>
      <c r="Z325" s="15"/>
      <c r="AA325" s="15"/>
      <c r="AH325" s="67"/>
      <c r="AI325"/>
      <c r="AJ325" s="67"/>
      <c r="AK325"/>
      <c r="AO325" s="39">
        <f t="shared" si="19"/>
        <v>0</v>
      </c>
      <c r="AP325" s="39"/>
      <c r="AQ325" s="39" t="str">
        <f t="shared" ref="AQ325:AQ388" si="20">_xlfn.XLOOKUP(B325,$AH$12:$AH$19,$AI$12:$AI$19,0)</f>
        <v>BLANK</v>
      </c>
    </row>
    <row r="326" spans="1:43" ht="15" hidden="1" x14ac:dyDescent="0.25">
      <c r="A326" s="75">
        <v>325</v>
      </c>
      <c r="B326" s="64">
        <v>17</v>
      </c>
      <c r="C326" s="66" t="str">
        <f>IF(G326=1,AQ326," ")</f>
        <v xml:space="preserve"> </v>
      </c>
      <c r="D326" s="65"/>
      <c r="E326" s="55"/>
      <c r="F326" s="56"/>
      <c r="G326" s="58"/>
      <c r="H326" s="58"/>
      <c r="I326" s="58" t="str">
        <f>IF(C326=$AI$18,$AJ$18," ")</f>
        <v xml:space="preserve"> </v>
      </c>
      <c r="J326" s="55"/>
      <c r="K326" s="55" t="s">
        <v>100</v>
      </c>
      <c r="L326" s="55"/>
      <c r="M326" s="55"/>
      <c r="N326" s="56"/>
      <c r="O326" s="55"/>
      <c r="P326" s="55"/>
      <c r="Q326" s="55"/>
      <c r="R326" s="55"/>
      <c r="S326" s="55"/>
      <c r="T326" s="55"/>
      <c r="U326" s="53" t="s">
        <v>295</v>
      </c>
      <c r="V326" s="40" t="s">
        <v>99</v>
      </c>
      <c r="W326" s="15"/>
      <c r="X326" s="15" t="s">
        <v>72</v>
      </c>
      <c r="Y326" s="15"/>
      <c r="Z326" s="15"/>
      <c r="AA326" s="15"/>
      <c r="AH326" s="67"/>
      <c r="AI326"/>
      <c r="AJ326" s="67"/>
      <c r="AK326"/>
      <c r="AO326" s="39">
        <f t="shared" si="19"/>
        <v>0</v>
      </c>
      <c r="AP326" s="39"/>
      <c r="AQ326" s="39" t="str">
        <f t="shared" si="20"/>
        <v>BLANK</v>
      </c>
    </row>
    <row r="327" spans="1:43" ht="15" hidden="1" x14ac:dyDescent="0.25">
      <c r="A327" s="75">
        <v>326</v>
      </c>
      <c r="B327" s="64">
        <v>18</v>
      </c>
      <c r="C327" s="66" t="str">
        <f>IF(G327=1,AQ327," ")</f>
        <v xml:space="preserve"> </v>
      </c>
      <c r="D327" s="65"/>
      <c r="E327" s="55"/>
      <c r="F327" s="56"/>
      <c r="G327" s="58"/>
      <c r="H327" s="58"/>
      <c r="I327" s="58" t="str">
        <f>IF(C327=$AI$19,$AJ$19," ")</f>
        <v xml:space="preserve"> </v>
      </c>
      <c r="J327" s="55"/>
      <c r="K327" s="55" t="s">
        <v>100</v>
      </c>
      <c r="L327" s="55"/>
      <c r="M327" s="55"/>
      <c r="N327" s="56"/>
      <c r="O327" s="55"/>
      <c r="P327" s="55"/>
      <c r="Q327" s="55"/>
      <c r="R327" s="55"/>
      <c r="S327" s="55"/>
      <c r="T327" s="55"/>
      <c r="U327" s="53" t="s">
        <v>295</v>
      </c>
      <c r="V327" s="40" t="s">
        <v>99</v>
      </c>
      <c r="W327" s="15"/>
      <c r="X327" s="15" t="s">
        <v>72</v>
      </c>
      <c r="Y327" s="15"/>
      <c r="Z327" s="15"/>
      <c r="AA327" s="15"/>
      <c r="AH327" s="67"/>
      <c r="AI327"/>
      <c r="AJ327" s="67"/>
      <c r="AK327"/>
      <c r="AO327" s="39">
        <f t="shared" si="19"/>
        <v>0</v>
      </c>
      <c r="AP327" s="39"/>
      <c r="AQ327" s="39" t="str">
        <f t="shared" si="20"/>
        <v>Write In</v>
      </c>
    </row>
    <row r="328" spans="1:43" thickBot="1" x14ac:dyDescent="0.3">
      <c r="A328" s="38">
        <v>327</v>
      </c>
      <c r="B328" s="64">
        <v>19</v>
      </c>
      <c r="C328" s="66"/>
      <c r="D328" s="65"/>
      <c r="E328" s="55"/>
      <c r="F328" s="56"/>
      <c r="G328" s="58"/>
      <c r="H328" s="58"/>
      <c r="I328" s="58"/>
      <c r="J328" s="55"/>
      <c r="K328" s="55"/>
      <c r="L328" s="55"/>
      <c r="M328" s="55"/>
      <c r="N328" s="56"/>
      <c r="O328" s="55"/>
      <c r="P328" s="55"/>
      <c r="Q328" s="55"/>
      <c r="R328" s="55"/>
      <c r="S328" s="55"/>
      <c r="T328" s="54">
        <v>1</v>
      </c>
      <c r="U328" s="53" t="s">
        <v>295</v>
      </c>
      <c r="V328" s="40" t="s">
        <v>85</v>
      </c>
      <c r="W328" s="15">
        <v>2</v>
      </c>
      <c r="X328" s="15" t="s">
        <v>72</v>
      </c>
      <c r="Y328" s="15"/>
      <c r="Z328" s="15"/>
      <c r="AA328" s="15"/>
      <c r="AH328" s="67"/>
      <c r="AI328"/>
      <c r="AJ328" s="67"/>
      <c r="AK328"/>
      <c r="AO328" s="39">
        <f t="shared" si="19"/>
        <v>0</v>
      </c>
      <c r="AP328" s="39"/>
      <c r="AQ328" s="39">
        <f t="shared" si="20"/>
        <v>0</v>
      </c>
    </row>
    <row r="329" spans="1:43" ht="16.5" thickBot="1" x14ac:dyDescent="0.3">
      <c r="A329" s="38">
        <v>328</v>
      </c>
      <c r="B329" s="64">
        <v>20</v>
      </c>
      <c r="C329" s="74" t="s">
        <v>98</v>
      </c>
      <c r="D329" s="71"/>
      <c r="E329" s="58"/>
      <c r="F329" s="73"/>
      <c r="G329" s="59">
        <v>0</v>
      </c>
      <c r="H329" s="58">
        <v>0</v>
      </c>
      <c r="I329" s="58"/>
      <c r="J329" s="55"/>
      <c r="K329" s="55" t="s">
        <v>97</v>
      </c>
      <c r="L329" s="55"/>
      <c r="M329" s="55"/>
      <c r="N329" s="56"/>
      <c r="O329" s="55"/>
      <c r="P329" s="55"/>
      <c r="Q329" s="55"/>
      <c r="R329" s="55"/>
      <c r="S329" s="55"/>
      <c r="T329" s="54">
        <v>1</v>
      </c>
      <c r="U329" s="53" t="s">
        <v>295</v>
      </c>
      <c r="V329" s="40" t="s">
        <v>85</v>
      </c>
      <c r="W329" s="15">
        <v>2</v>
      </c>
      <c r="X329" s="15" t="s">
        <v>72</v>
      </c>
      <c r="Y329" s="15"/>
      <c r="Z329" s="15"/>
      <c r="AA329" s="15"/>
      <c r="AH329" s="67"/>
      <c r="AI329"/>
      <c r="AJ329" s="67"/>
      <c r="AK329"/>
      <c r="AO329" s="39">
        <f t="shared" si="19"/>
        <v>0</v>
      </c>
      <c r="AP329" s="39"/>
      <c r="AQ329" s="39">
        <f t="shared" si="20"/>
        <v>0</v>
      </c>
    </row>
    <row r="330" spans="1:43" ht="16.5" thickBot="1" x14ac:dyDescent="0.3">
      <c r="A330" s="38">
        <v>329</v>
      </c>
      <c r="B330" s="64">
        <v>21</v>
      </c>
      <c r="C330" s="74" t="s">
        <v>96</v>
      </c>
      <c r="D330" s="71"/>
      <c r="E330" s="58"/>
      <c r="F330" s="73"/>
      <c r="G330" s="59">
        <v>0</v>
      </c>
      <c r="H330" s="58">
        <v>0</v>
      </c>
      <c r="I330" s="58"/>
      <c r="J330" s="55"/>
      <c r="K330" s="55" t="s">
        <v>95</v>
      </c>
      <c r="L330" s="55"/>
      <c r="M330" s="55"/>
      <c r="N330" s="56"/>
      <c r="O330" s="55"/>
      <c r="P330" s="55"/>
      <c r="Q330" s="55"/>
      <c r="R330" s="55"/>
      <c r="S330" s="55"/>
      <c r="T330" s="54">
        <v>1</v>
      </c>
      <c r="U330" s="53" t="s">
        <v>295</v>
      </c>
      <c r="V330" s="40" t="s">
        <v>85</v>
      </c>
      <c r="W330" s="15">
        <v>2</v>
      </c>
      <c r="X330" s="15" t="s">
        <v>72</v>
      </c>
      <c r="Y330" s="15"/>
      <c r="Z330" s="15"/>
      <c r="AA330" s="15"/>
      <c r="AH330" s="67"/>
      <c r="AI330"/>
      <c r="AJ330" s="67"/>
      <c r="AK330"/>
      <c r="AO330" s="39">
        <f t="shared" si="19"/>
        <v>0</v>
      </c>
      <c r="AP330" s="39"/>
      <c r="AQ330" s="39">
        <f t="shared" si="20"/>
        <v>0</v>
      </c>
    </row>
    <row r="331" spans="1:43" ht="16.5" thickBot="1" x14ac:dyDescent="0.3">
      <c r="A331" s="38">
        <v>330</v>
      </c>
      <c r="B331" s="64">
        <v>22</v>
      </c>
      <c r="C331" s="74" t="s">
        <v>94</v>
      </c>
      <c r="D331" s="71"/>
      <c r="E331" s="58"/>
      <c r="F331" s="73"/>
      <c r="G331" s="59">
        <v>0</v>
      </c>
      <c r="H331" s="58">
        <v>0</v>
      </c>
      <c r="I331" s="58"/>
      <c r="J331" s="55"/>
      <c r="K331" s="55" t="s">
        <v>93</v>
      </c>
      <c r="L331" s="55"/>
      <c r="M331" s="55"/>
      <c r="N331" s="56"/>
      <c r="O331" s="55"/>
      <c r="P331" s="55"/>
      <c r="Q331" s="55"/>
      <c r="R331" s="55"/>
      <c r="S331" s="55"/>
      <c r="T331" s="54">
        <v>1</v>
      </c>
      <c r="U331" s="53" t="s">
        <v>295</v>
      </c>
      <c r="V331" s="40" t="s">
        <v>85</v>
      </c>
      <c r="W331" s="15">
        <v>2</v>
      </c>
      <c r="X331" s="15" t="s">
        <v>72</v>
      </c>
      <c r="Y331" s="15"/>
      <c r="Z331" s="15"/>
      <c r="AA331" s="15"/>
      <c r="AH331" s="67"/>
      <c r="AI331"/>
      <c r="AJ331" s="67"/>
      <c r="AK331"/>
      <c r="AO331" s="39">
        <f t="shared" si="19"/>
        <v>0</v>
      </c>
      <c r="AP331" s="39"/>
      <c r="AQ331" s="39">
        <f t="shared" si="20"/>
        <v>0</v>
      </c>
    </row>
    <row r="332" spans="1:43" ht="16.5" thickBot="1" x14ac:dyDescent="0.3">
      <c r="A332" s="38">
        <v>331</v>
      </c>
      <c r="B332" s="64">
        <v>23</v>
      </c>
      <c r="C332" s="74" t="s">
        <v>77</v>
      </c>
      <c r="D332" s="71"/>
      <c r="E332" s="58"/>
      <c r="F332" s="73"/>
      <c r="G332" s="59">
        <v>0</v>
      </c>
      <c r="H332" s="58">
        <v>0</v>
      </c>
      <c r="I332" s="58"/>
      <c r="J332" s="55"/>
      <c r="K332" s="55" t="s">
        <v>77</v>
      </c>
      <c r="L332" s="55"/>
      <c r="M332" s="55"/>
      <c r="N332" s="56"/>
      <c r="O332" s="55"/>
      <c r="P332" s="55"/>
      <c r="Q332" s="55"/>
      <c r="R332" s="55"/>
      <c r="S332" s="55"/>
      <c r="T332" s="54">
        <v>1</v>
      </c>
      <c r="U332" s="53" t="s">
        <v>295</v>
      </c>
      <c r="V332" s="40" t="s">
        <v>85</v>
      </c>
      <c r="W332" s="15">
        <v>2</v>
      </c>
      <c r="X332" s="15" t="s">
        <v>72</v>
      </c>
      <c r="Y332" s="15"/>
      <c r="Z332" s="15"/>
      <c r="AA332" s="15"/>
      <c r="AH332" s="67"/>
      <c r="AI332"/>
      <c r="AJ332" s="67"/>
      <c r="AK332"/>
      <c r="AO332" s="39">
        <f t="shared" si="19"/>
        <v>0</v>
      </c>
      <c r="AP332" s="39"/>
      <c r="AQ332" s="39">
        <f t="shared" si="20"/>
        <v>0</v>
      </c>
    </row>
    <row r="333" spans="1:43" ht="16.5" thickBot="1" x14ac:dyDescent="0.3">
      <c r="A333" s="38">
        <v>332</v>
      </c>
      <c r="B333" s="64">
        <v>24</v>
      </c>
      <c r="C333" s="72" t="s">
        <v>92</v>
      </c>
      <c r="D333" s="71"/>
      <c r="E333" s="68"/>
      <c r="F333" s="70"/>
      <c r="G333" s="136">
        <v>0</v>
      </c>
      <c r="H333" s="69">
        <v>0</v>
      </c>
      <c r="I333" s="69"/>
      <c r="J333" s="68"/>
      <c r="K333" s="68" t="s">
        <v>91</v>
      </c>
      <c r="L333" s="55"/>
      <c r="M333" s="55"/>
      <c r="N333" s="56"/>
      <c r="O333" s="55"/>
      <c r="P333" s="55"/>
      <c r="Q333" s="55"/>
      <c r="R333" s="55"/>
      <c r="S333" s="55"/>
      <c r="T333" s="54">
        <v>1</v>
      </c>
      <c r="U333" s="53" t="s">
        <v>295</v>
      </c>
      <c r="V333" s="40" t="s">
        <v>85</v>
      </c>
      <c r="W333" s="15">
        <v>2</v>
      </c>
      <c r="X333" s="15" t="s">
        <v>72</v>
      </c>
      <c r="Y333" s="15"/>
      <c r="Z333" s="15"/>
      <c r="AA333" s="15"/>
      <c r="AH333" s="67"/>
      <c r="AI333"/>
      <c r="AJ333" s="67"/>
      <c r="AK333"/>
      <c r="AO333" s="39">
        <f t="shared" si="19"/>
        <v>0</v>
      </c>
      <c r="AP333" s="39"/>
      <c r="AQ333" s="39">
        <f t="shared" si="20"/>
        <v>0</v>
      </c>
    </row>
    <row r="334" spans="1:43" x14ac:dyDescent="0.25">
      <c r="A334" s="38">
        <v>333</v>
      </c>
      <c r="B334" s="64">
        <v>25</v>
      </c>
      <c r="C334" s="66"/>
      <c r="D334" s="65"/>
      <c r="E334" s="55"/>
      <c r="F334" s="56"/>
      <c r="G334" s="59"/>
      <c r="H334" s="58"/>
      <c r="I334" s="58"/>
      <c r="J334" s="55"/>
      <c r="K334" s="55"/>
      <c r="L334" s="55"/>
      <c r="M334" s="55"/>
      <c r="N334" s="56"/>
      <c r="O334" s="55"/>
      <c r="P334" s="55"/>
      <c r="Q334" s="55"/>
      <c r="R334" s="55"/>
      <c r="S334" s="55"/>
      <c r="T334" s="54">
        <v>1</v>
      </c>
      <c r="U334" s="53" t="s">
        <v>295</v>
      </c>
      <c r="V334" s="40" t="s">
        <v>85</v>
      </c>
      <c r="W334" s="15">
        <v>2</v>
      </c>
      <c r="X334" s="15" t="s">
        <v>72</v>
      </c>
      <c r="Y334" s="15"/>
      <c r="Z334" s="15"/>
      <c r="AA334" s="15"/>
      <c r="AH334" s="67"/>
      <c r="AI334"/>
      <c r="AJ334" s="67"/>
      <c r="AK334"/>
      <c r="AM334"/>
      <c r="AN334"/>
      <c r="AO334" s="39">
        <f t="shared" si="19"/>
        <v>0</v>
      </c>
      <c r="AP334" s="39"/>
      <c r="AQ334" s="39">
        <f t="shared" si="20"/>
        <v>0</v>
      </c>
    </row>
    <row r="335" spans="1:43" x14ac:dyDescent="0.25">
      <c r="A335" s="38">
        <v>334</v>
      </c>
      <c r="B335" s="64">
        <v>26</v>
      </c>
      <c r="C335" s="63" t="s">
        <v>90</v>
      </c>
      <c r="D335" s="62"/>
      <c r="E335" s="61">
        <f>SUBTOTAL(9,G313:G333)</f>
        <v>5</v>
      </c>
      <c r="F335" s="60"/>
      <c r="G335" s="59"/>
      <c r="H335" s="58"/>
      <c r="I335" s="57"/>
      <c r="J335" s="55"/>
      <c r="K335" s="55" t="s">
        <v>89</v>
      </c>
      <c r="L335" s="55"/>
      <c r="M335" s="55"/>
      <c r="N335" s="56"/>
      <c r="O335" s="55"/>
      <c r="P335" s="55"/>
      <c r="Q335" s="55"/>
      <c r="R335" s="55"/>
      <c r="S335" s="55"/>
      <c r="T335" s="54">
        <v>1</v>
      </c>
      <c r="U335" s="53" t="s">
        <v>295</v>
      </c>
      <c r="V335" s="40" t="s">
        <v>85</v>
      </c>
      <c r="W335" s="15">
        <v>2</v>
      </c>
      <c r="X335" s="15" t="s">
        <v>72</v>
      </c>
      <c r="Y335" s="15"/>
      <c r="Z335" s="15"/>
      <c r="AA335" s="15"/>
      <c r="AH335" s="67"/>
      <c r="AI335"/>
      <c r="AJ335" s="67"/>
      <c r="AK335"/>
      <c r="AM335"/>
      <c r="AN335"/>
      <c r="AO335" s="39">
        <f t="shared" si="19"/>
        <v>0</v>
      </c>
      <c r="AP335" s="39"/>
      <c r="AQ335" s="39">
        <f t="shared" si="20"/>
        <v>0</v>
      </c>
    </row>
    <row r="336" spans="1:43" ht="16.5" thickBot="1" x14ac:dyDescent="0.3">
      <c r="A336" s="38">
        <v>335</v>
      </c>
      <c r="B336" s="52">
        <v>27</v>
      </c>
      <c r="C336" s="51" t="s">
        <v>88</v>
      </c>
      <c r="D336" s="50"/>
      <c r="E336" s="49">
        <f>SUBTOTAL(9,H313:H333)</f>
        <v>5</v>
      </c>
      <c r="F336" s="48">
        <f>SUBTOTAL(9,H313:H329)</f>
        <v>5</v>
      </c>
      <c r="G336" s="47"/>
      <c r="H336" s="46"/>
      <c r="I336" s="46"/>
      <c r="J336" s="43"/>
      <c r="K336" s="43" t="s">
        <v>87</v>
      </c>
      <c r="L336" s="43"/>
      <c r="M336" s="43"/>
      <c r="N336" s="44"/>
      <c r="O336" s="43"/>
      <c r="P336" s="43"/>
      <c r="Q336" s="43"/>
      <c r="R336" s="43"/>
      <c r="S336" s="43"/>
      <c r="T336" s="42">
        <v>1</v>
      </c>
      <c r="U336" s="41" t="s">
        <v>295</v>
      </c>
      <c r="V336" s="40" t="s">
        <v>85</v>
      </c>
      <c r="W336" s="15">
        <v>2</v>
      </c>
      <c r="X336" s="15" t="s">
        <v>72</v>
      </c>
      <c r="Y336" s="15"/>
      <c r="Z336" s="15"/>
      <c r="AA336" s="15"/>
      <c r="AH336" s="67"/>
      <c r="AI336"/>
      <c r="AJ336" s="67"/>
      <c r="AK336"/>
      <c r="AM336"/>
      <c r="AN336"/>
      <c r="AO336" s="39">
        <f t="shared" si="19"/>
        <v>0</v>
      </c>
      <c r="AP336" s="39"/>
      <c r="AQ336" s="39">
        <f t="shared" si="20"/>
        <v>0</v>
      </c>
    </row>
    <row r="337" spans="1:43" ht="16.5" thickBot="1" x14ac:dyDescent="0.3">
      <c r="A337" s="38">
        <v>336</v>
      </c>
      <c r="G337" s="13"/>
      <c r="U337" s="2" t="s">
        <v>268</v>
      </c>
      <c r="V337" s="40"/>
      <c r="W337" s="15"/>
      <c r="X337" s="15" t="s">
        <v>72</v>
      </c>
      <c r="Y337" s="15"/>
      <c r="Z337" s="15"/>
      <c r="AA337" s="15"/>
      <c r="AH337" s="67"/>
      <c r="AI337"/>
      <c r="AJ337" s="67"/>
      <c r="AK337"/>
      <c r="AM337"/>
      <c r="AN337"/>
      <c r="AO337" s="39">
        <f t="shared" si="19"/>
        <v>0</v>
      </c>
      <c r="AP337" s="39"/>
      <c r="AQ337" s="39">
        <f t="shared" si="20"/>
        <v>0</v>
      </c>
    </row>
    <row r="338" spans="1:43" ht="18.75" x14ac:dyDescent="0.3">
      <c r="A338" s="38">
        <v>337</v>
      </c>
      <c r="B338" s="105">
        <v>1</v>
      </c>
      <c r="C338" s="191" t="s">
        <v>54</v>
      </c>
      <c r="D338" s="103"/>
      <c r="E338" s="189"/>
      <c r="F338" s="190"/>
      <c r="G338" s="189" t="s">
        <v>293</v>
      </c>
      <c r="H338" s="187"/>
      <c r="I338" s="187"/>
      <c r="J338" s="187"/>
      <c r="K338" s="100" t="s">
        <v>118</v>
      </c>
      <c r="L338" s="187"/>
      <c r="M338" s="187"/>
      <c r="N338" s="188"/>
      <c r="O338" s="187"/>
      <c r="P338" s="187"/>
      <c r="Q338" s="187"/>
      <c r="R338" s="187"/>
      <c r="S338" s="187"/>
      <c r="T338" s="97">
        <v>1</v>
      </c>
      <c r="U338" s="186" t="s">
        <v>293</v>
      </c>
      <c r="V338" s="40" t="s">
        <v>117</v>
      </c>
      <c r="W338" s="15"/>
      <c r="X338" s="15" t="s">
        <v>72</v>
      </c>
      <c r="Y338" s="15"/>
      <c r="Z338" s="15"/>
      <c r="AA338" s="15"/>
      <c r="AI338"/>
      <c r="AJ338" s="67"/>
      <c r="AK338"/>
      <c r="AM338"/>
      <c r="AN338"/>
      <c r="AO338" s="39">
        <f t="shared" si="19"/>
        <v>0</v>
      </c>
      <c r="AP338" s="39"/>
      <c r="AQ338" s="39">
        <f t="shared" si="20"/>
        <v>0</v>
      </c>
    </row>
    <row r="339" spans="1:43" ht="16.5" thickBot="1" x14ac:dyDescent="0.3">
      <c r="A339" s="38">
        <v>338</v>
      </c>
      <c r="B339" s="64">
        <v>2</v>
      </c>
      <c r="C339" s="66" t="s">
        <v>116</v>
      </c>
      <c r="D339" s="65"/>
      <c r="E339" s="55"/>
      <c r="F339" s="56"/>
      <c r="H339" s="55"/>
      <c r="I339" s="58"/>
      <c r="J339" s="55"/>
      <c r="K339" s="55" t="s">
        <v>115</v>
      </c>
      <c r="L339" s="55"/>
      <c r="M339" s="55"/>
      <c r="N339" s="56"/>
      <c r="O339" s="55"/>
      <c r="P339" s="55"/>
      <c r="Q339" s="55"/>
      <c r="R339" s="55"/>
      <c r="S339" s="55"/>
      <c r="T339" s="54">
        <v>1</v>
      </c>
      <c r="U339" s="53" t="s">
        <v>293</v>
      </c>
      <c r="V339" s="40" t="s">
        <v>114</v>
      </c>
      <c r="W339" s="15"/>
      <c r="X339" s="15" t="s">
        <v>72</v>
      </c>
      <c r="Y339" s="15"/>
      <c r="Z339" s="15"/>
      <c r="AA339" s="15"/>
      <c r="AI339"/>
      <c r="AJ339" s="67"/>
      <c r="AK339"/>
      <c r="AM339"/>
      <c r="AN339"/>
      <c r="AO339" s="39">
        <f t="shared" si="19"/>
        <v>0</v>
      </c>
      <c r="AP339" s="39"/>
      <c r="AQ339" s="39">
        <f t="shared" si="20"/>
        <v>0</v>
      </c>
    </row>
    <row r="340" spans="1:43" ht="21.75" thickBot="1" x14ac:dyDescent="0.3">
      <c r="A340" s="38">
        <v>339</v>
      </c>
      <c r="B340" s="64">
        <v>3</v>
      </c>
      <c r="C340" s="92" t="s">
        <v>113</v>
      </c>
      <c r="D340" s="91" t="s">
        <v>112</v>
      </c>
      <c r="E340" s="87" t="s">
        <v>111</v>
      </c>
      <c r="F340" s="90" t="s">
        <v>110</v>
      </c>
      <c r="G340" s="89"/>
      <c r="H340" s="86"/>
      <c r="I340" s="87"/>
      <c r="J340" s="86"/>
      <c r="K340" s="86" t="s">
        <v>103</v>
      </c>
      <c r="L340" s="87">
        <v>1084</v>
      </c>
      <c r="M340" s="87" t="s">
        <v>109</v>
      </c>
      <c r="N340" s="88"/>
      <c r="O340" s="87"/>
      <c r="P340" s="87" t="s">
        <v>108</v>
      </c>
      <c r="Q340" s="87">
        <v>2</v>
      </c>
      <c r="R340" s="87"/>
      <c r="S340" s="86"/>
      <c r="T340" s="85">
        <v>1</v>
      </c>
      <c r="U340" s="84" t="s">
        <v>293</v>
      </c>
      <c r="V340" s="40" t="s">
        <v>102</v>
      </c>
      <c r="W340" s="15">
        <v>2</v>
      </c>
      <c r="X340" s="15" t="s">
        <v>72</v>
      </c>
      <c r="Y340" s="15"/>
      <c r="Z340" s="15"/>
      <c r="AA340" s="15"/>
      <c r="AB340" s="4">
        <v>51</v>
      </c>
      <c r="AC340" s="5" t="s">
        <v>294</v>
      </c>
      <c r="AD340" s="83" t="s">
        <v>107</v>
      </c>
      <c r="AI340"/>
      <c r="AJ340" s="67"/>
      <c r="AK340"/>
      <c r="AM340"/>
      <c r="AN340"/>
      <c r="AO340" s="39" t="str">
        <f t="shared" si="19"/>
        <v>BOC District 2</v>
      </c>
      <c r="AP340" s="39"/>
      <c r="AQ340" s="39">
        <f t="shared" si="20"/>
        <v>0</v>
      </c>
    </row>
    <row r="341" spans="1:43" thickBot="1" x14ac:dyDescent="0.3">
      <c r="A341" s="38">
        <v>340</v>
      </c>
      <c r="B341" s="64">
        <v>4</v>
      </c>
      <c r="C341" s="66" t="str">
        <f>IF(G341=1,AO341," ")</f>
        <v xml:space="preserve">Alicia Adams </v>
      </c>
      <c r="D341" s="71"/>
      <c r="E341" s="82">
        <v>1084</v>
      </c>
      <c r="F341" s="80">
        <v>51</v>
      </c>
      <c r="G341" s="58">
        <v>1</v>
      </c>
      <c r="H341" s="58">
        <v>1</v>
      </c>
      <c r="I341" s="58" t="str">
        <f>IF(C341=$AI$5,$AJ$5," ")</f>
        <v>REP</v>
      </c>
      <c r="J341" s="55" t="s">
        <v>104</v>
      </c>
      <c r="K341" s="55" t="s">
        <v>103</v>
      </c>
      <c r="L341" s="55"/>
      <c r="M341" s="55"/>
      <c r="N341" s="56"/>
      <c r="O341" s="55"/>
      <c r="P341" s="55"/>
      <c r="Q341" s="55"/>
      <c r="R341" s="55"/>
      <c r="S341" s="55"/>
      <c r="T341" s="54">
        <v>1</v>
      </c>
      <c r="U341" s="53" t="s">
        <v>293</v>
      </c>
      <c r="V341" s="40" t="s">
        <v>102</v>
      </c>
      <c r="W341" s="15">
        <v>2</v>
      </c>
      <c r="X341" s="15" t="s">
        <v>72</v>
      </c>
      <c r="Y341" s="15"/>
      <c r="Z341" s="15"/>
      <c r="AA341" s="15"/>
      <c r="AB341" s="4">
        <v>52</v>
      </c>
      <c r="AC341" s="5" t="s">
        <v>294</v>
      </c>
      <c r="AD341" s="5" t="s">
        <v>105</v>
      </c>
      <c r="AI341"/>
      <c r="AJ341" s="67"/>
      <c r="AK341"/>
      <c r="AM341"/>
      <c r="AN341"/>
      <c r="AO341" s="39" t="str">
        <f t="shared" si="19"/>
        <v xml:space="preserve">Alicia Adams </v>
      </c>
      <c r="AP341" s="39"/>
      <c r="AQ341" s="39">
        <f t="shared" si="20"/>
        <v>0</v>
      </c>
    </row>
    <row r="342" spans="1:43" thickBot="1" x14ac:dyDescent="0.3">
      <c r="A342" s="38">
        <v>341</v>
      </c>
      <c r="B342" s="64">
        <v>5</v>
      </c>
      <c r="C342" s="66" t="str">
        <f>IF(G342=1,AO342," ")</f>
        <v>Erick Allen</v>
      </c>
      <c r="D342" s="71"/>
      <c r="E342" s="81">
        <v>1084</v>
      </c>
      <c r="F342" s="80">
        <v>52</v>
      </c>
      <c r="G342" s="58">
        <v>1</v>
      </c>
      <c r="H342" s="58">
        <f>G342</f>
        <v>1</v>
      </c>
      <c r="I342" s="58" t="str">
        <f>IF(C342=$AI$6,$AJ$6," ")</f>
        <v>DEM</v>
      </c>
      <c r="J342" s="55" t="s">
        <v>104</v>
      </c>
      <c r="K342" s="55" t="s">
        <v>103</v>
      </c>
      <c r="L342" s="55"/>
      <c r="M342" s="55"/>
      <c r="N342" s="56"/>
      <c r="O342" s="55"/>
      <c r="P342" s="55"/>
      <c r="Q342" s="55"/>
      <c r="R342" s="55"/>
      <c r="S342" s="55"/>
      <c r="T342" s="54">
        <v>1</v>
      </c>
      <c r="U342" s="53" t="s">
        <v>293</v>
      </c>
      <c r="V342" s="40" t="s">
        <v>102</v>
      </c>
      <c r="W342" s="15">
        <v>2</v>
      </c>
      <c r="X342" s="15" t="s">
        <v>72</v>
      </c>
      <c r="Y342" s="15"/>
      <c r="Z342" s="15"/>
      <c r="AA342" s="15"/>
      <c r="AH342" s="67"/>
      <c r="AI342"/>
      <c r="AJ342" s="67"/>
      <c r="AK342"/>
      <c r="AM342"/>
      <c r="AN342"/>
      <c r="AO342" s="39" t="str">
        <f t="shared" si="19"/>
        <v>Erick Allen</v>
      </c>
      <c r="AP342" s="39"/>
      <c r="AQ342" s="39">
        <f t="shared" si="20"/>
        <v>0</v>
      </c>
    </row>
    <row r="343" spans="1:43" thickBot="1" x14ac:dyDescent="0.3">
      <c r="A343" s="38">
        <v>342</v>
      </c>
      <c r="B343" s="64">
        <v>6</v>
      </c>
      <c r="C343" s="66" t="str">
        <f>IF(G343=1,AO343," ")</f>
        <v>Jaha V. Howard</v>
      </c>
      <c r="D343" s="71"/>
      <c r="E343" s="81">
        <v>1084</v>
      </c>
      <c r="F343" s="80">
        <v>52</v>
      </c>
      <c r="G343" s="58">
        <v>1</v>
      </c>
      <c r="H343" s="58">
        <f>G343</f>
        <v>1</v>
      </c>
      <c r="I343" s="58" t="str">
        <f>IF(C343=$AI$7,$AJ$7," ")</f>
        <v>DEM</v>
      </c>
      <c r="J343" s="55" t="s">
        <v>104</v>
      </c>
      <c r="K343" s="55" t="s">
        <v>103</v>
      </c>
      <c r="L343" s="55"/>
      <c r="M343" s="55"/>
      <c r="N343" s="56"/>
      <c r="O343" s="55"/>
      <c r="P343" s="55"/>
      <c r="Q343" s="55"/>
      <c r="R343" s="55"/>
      <c r="S343" s="55"/>
      <c r="T343" s="54">
        <v>1</v>
      </c>
      <c r="U343" s="53" t="s">
        <v>293</v>
      </c>
      <c r="V343" s="40" t="s">
        <v>102</v>
      </c>
      <c r="W343" s="15">
        <v>2</v>
      </c>
      <c r="X343" s="15" t="s">
        <v>72</v>
      </c>
      <c r="Y343" s="15"/>
      <c r="Z343" s="15"/>
      <c r="AA343" s="15"/>
      <c r="AH343" s="67"/>
      <c r="AI343"/>
      <c r="AJ343" s="67"/>
      <c r="AK343"/>
      <c r="AM343"/>
      <c r="AN343"/>
      <c r="AO343" s="39" t="str">
        <f t="shared" si="19"/>
        <v>Jaha V. Howard</v>
      </c>
      <c r="AP343" s="39"/>
      <c r="AQ343" s="39">
        <f t="shared" si="20"/>
        <v>0</v>
      </c>
    </row>
    <row r="344" spans="1:43" thickBot="1" x14ac:dyDescent="0.3">
      <c r="A344" s="38">
        <v>343</v>
      </c>
      <c r="B344" s="64">
        <v>7</v>
      </c>
      <c r="C344" s="66" t="str">
        <f>IF(G344=1,AO344," ")</f>
        <v>Tanisha Whorton</v>
      </c>
      <c r="D344" s="71"/>
      <c r="E344" s="81">
        <v>1084</v>
      </c>
      <c r="F344" s="80">
        <v>52</v>
      </c>
      <c r="G344" s="58">
        <v>1</v>
      </c>
      <c r="H344" s="58">
        <f>G344</f>
        <v>1</v>
      </c>
      <c r="I344" s="58" t="str">
        <f>IF(C344=$AI$8,$AJ$8," ")</f>
        <v>DEM</v>
      </c>
      <c r="J344" s="55" t="s">
        <v>104</v>
      </c>
      <c r="K344" s="55" t="s">
        <v>103</v>
      </c>
      <c r="L344" s="55"/>
      <c r="M344" s="55"/>
      <c r="N344" s="56"/>
      <c r="O344" s="55"/>
      <c r="P344" s="55"/>
      <c r="Q344" s="55"/>
      <c r="R344" s="55"/>
      <c r="S344" s="55"/>
      <c r="T344" s="54">
        <v>1</v>
      </c>
      <c r="U344" s="53" t="s">
        <v>293</v>
      </c>
      <c r="V344" s="40" t="s">
        <v>102</v>
      </c>
      <c r="W344" s="15">
        <v>2</v>
      </c>
      <c r="X344" s="15" t="s">
        <v>72</v>
      </c>
      <c r="Y344" s="15"/>
      <c r="Z344" s="15"/>
      <c r="AA344" s="15"/>
      <c r="AH344" s="67"/>
      <c r="AI344"/>
      <c r="AJ344" s="67"/>
      <c r="AK344"/>
      <c r="AO344" s="39" t="str">
        <f t="shared" si="19"/>
        <v>Tanisha Whorton</v>
      </c>
      <c r="AP344" s="39"/>
      <c r="AQ344" s="39">
        <f t="shared" si="20"/>
        <v>0</v>
      </c>
    </row>
    <row r="345" spans="1:43" thickBot="1" x14ac:dyDescent="0.3">
      <c r="A345" s="38">
        <v>344</v>
      </c>
      <c r="B345" s="64">
        <v>8</v>
      </c>
      <c r="C345" s="66" t="str">
        <f>IF(G345=1,AO345," ")</f>
        <v>Tracy Stevenson</v>
      </c>
      <c r="D345" s="71"/>
      <c r="E345" s="81">
        <v>1084</v>
      </c>
      <c r="F345" s="80">
        <v>52</v>
      </c>
      <c r="G345" s="58">
        <v>1</v>
      </c>
      <c r="H345" s="58">
        <f>G345</f>
        <v>1</v>
      </c>
      <c r="I345" s="58" t="str">
        <f>IF(C345=$AI$9,$AJ$9," ")</f>
        <v>DEM</v>
      </c>
      <c r="J345" s="55" t="s">
        <v>104</v>
      </c>
      <c r="K345" s="55" t="s">
        <v>103</v>
      </c>
      <c r="L345" s="55"/>
      <c r="M345" s="55"/>
      <c r="N345" s="56"/>
      <c r="O345" s="55"/>
      <c r="P345" s="55"/>
      <c r="Q345" s="55"/>
      <c r="R345" s="55"/>
      <c r="S345" s="55"/>
      <c r="T345" s="54">
        <v>1</v>
      </c>
      <c r="U345" s="53" t="s">
        <v>293</v>
      </c>
      <c r="V345" s="40" t="s">
        <v>102</v>
      </c>
      <c r="W345" s="15">
        <v>2</v>
      </c>
      <c r="X345" s="15" t="s">
        <v>72</v>
      </c>
      <c r="Y345" s="15"/>
      <c r="Z345" s="15"/>
      <c r="AA345" s="15"/>
      <c r="AH345" s="67"/>
      <c r="AI345"/>
      <c r="AJ345" s="67"/>
      <c r="AK345"/>
      <c r="AO345" s="39" t="str">
        <f t="shared" si="19"/>
        <v>Tracy Stevenson</v>
      </c>
      <c r="AP345" s="39"/>
      <c r="AQ345" s="39">
        <f t="shared" si="20"/>
        <v>0</v>
      </c>
    </row>
    <row r="346" spans="1:43" ht="15" x14ac:dyDescent="0.25">
      <c r="A346" s="38">
        <v>345</v>
      </c>
      <c r="B346" s="64">
        <v>9</v>
      </c>
      <c r="C346" s="74" t="str">
        <f>IF(G346=1,AQ346,IF(G346="BLK",$AI$17," "))</f>
        <v xml:space="preserve"> </v>
      </c>
      <c r="D346" s="129"/>
      <c r="E346" s="55"/>
      <c r="F346" s="56"/>
      <c r="G346" s="58"/>
      <c r="H346" s="58"/>
      <c r="I346" s="58" t="str">
        <f>IF(C346=$AI$10,$AJ$10," ")</f>
        <v xml:space="preserve"> </v>
      </c>
      <c r="J346" s="55"/>
      <c r="K346" s="55" t="s">
        <v>103</v>
      </c>
      <c r="L346" s="55"/>
      <c r="M346" s="55"/>
      <c r="N346" s="56"/>
      <c r="O346" s="55"/>
      <c r="P346" s="55"/>
      <c r="Q346" s="55"/>
      <c r="R346" s="55"/>
      <c r="S346" s="55"/>
      <c r="T346" s="54">
        <v>1</v>
      </c>
      <c r="U346" s="53" t="s">
        <v>293</v>
      </c>
      <c r="V346" s="40" t="s">
        <v>102</v>
      </c>
      <c r="W346" s="15">
        <v>2</v>
      </c>
      <c r="X346" s="15" t="s">
        <v>72</v>
      </c>
      <c r="Y346" s="15"/>
      <c r="Z346" s="15"/>
      <c r="AA346" s="15"/>
      <c r="AH346" s="67"/>
      <c r="AI346"/>
      <c r="AJ346" s="67"/>
      <c r="AK346"/>
      <c r="AO346" s="39" t="str">
        <f t="shared" si="19"/>
        <v>BLANK</v>
      </c>
      <c r="AP346" s="39"/>
      <c r="AQ346" s="39">
        <f t="shared" si="20"/>
        <v>0</v>
      </c>
    </row>
    <row r="347" spans="1:43" ht="15" x14ac:dyDescent="0.25">
      <c r="A347" s="38">
        <v>346</v>
      </c>
      <c r="B347" s="64">
        <v>10</v>
      </c>
      <c r="C347" s="66" t="str">
        <f>IF(G347=1,AO347," ")</f>
        <v xml:space="preserve"> </v>
      </c>
      <c r="D347" s="65"/>
      <c r="E347" s="55"/>
      <c r="F347" s="56"/>
      <c r="G347" s="58"/>
      <c r="H347" s="58"/>
      <c r="I347" s="58" t="str">
        <f>IF(C347=$AI$10,$AJ$10," ")</f>
        <v xml:space="preserve"> </v>
      </c>
      <c r="J347" s="55"/>
      <c r="K347" s="55" t="s">
        <v>103</v>
      </c>
      <c r="L347" s="55"/>
      <c r="M347" s="55"/>
      <c r="N347" s="56"/>
      <c r="O347" s="55"/>
      <c r="P347" s="55"/>
      <c r="Q347" s="55"/>
      <c r="R347" s="55"/>
      <c r="S347" s="55"/>
      <c r="T347" s="54">
        <v>1</v>
      </c>
      <c r="U347" s="53" t="s">
        <v>293</v>
      </c>
      <c r="V347" s="40" t="s">
        <v>102</v>
      </c>
      <c r="W347" s="15">
        <v>2</v>
      </c>
      <c r="X347" s="15" t="s">
        <v>72</v>
      </c>
      <c r="Y347" s="15"/>
      <c r="Z347" s="15"/>
      <c r="AA347" s="15"/>
      <c r="AH347" s="67"/>
      <c r="AI347"/>
      <c r="AJ347" s="67"/>
      <c r="AK347"/>
      <c r="AO347" s="39" t="str">
        <f t="shared" si="19"/>
        <v>Write In</v>
      </c>
      <c r="AP347" s="39"/>
      <c r="AQ347" s="39">
        <f t="shared" si="20"/>
        <v>0</v>
      </c>
    </row>
    <row r="348" spans="1:43" hidden="1" x14ac:dyDescent="0.25">
      <c r="A348" s="75">
        <v>347</v>
      </c>
      <c r="B348" s="64">
        <v>11</v>
      </c>
      <c r="C348" s="79" t="s">
        <v>101</v>
      </c>
      <c r="D348" s="78"/>
      <c r="E348" s="55"/>
      <c r="F348" s="56"/>
      <c r="G348" s="59"/>
      <c r="H348" s="58"/>
      <c r="I348" s="58"/>
      <c r="J348" s="55"/>
      <c r="K348" s="55" t="s">
        <v>100</v>
      </c>
      <c r="L348" s="55"/>
      <c r="M348" s="55"/>
      <c r="N348" s="56"/>
      <c r="O348" s="55"/>
      <c r="P348" s="55"/>
      <c r="Q348" s="55"/>
      <c r="R348" s="55"/>
      <c r="S348" s="55"/>
      <c r="T348" s="55"/>
      <c r="U348" s="53" t="s">
        <v>293</v>
      </c>
      <c r="V348" s="40" t="s">
        <v>99</v>
      </c>
      <c r="W348" s="15"/>
      <c r="X348" s="15" t="s">
        <v>72</v>
      </c>
      <c r="Y348" s="15"/>
      <c r="Z348" s="15"/>
      <c r="AA348" s="15"/>
      <c r="AH348" s="67"/>
      <c r="AI348"/>
      <c r="AJ348" s="67"/>
      <c r="AK348"/>
      <c r="AO348" s="39">
        <f t="shared" si="19"/>
        <v>0</v>
      </c>
      <c r="AP348" s="39"/>
      <c r="AQ348" s="39" t="str">
        <f t="shared" si="20"/>
        <v>BOC District 4</v>
      </c>
    </row>
    <row r="349" spans="1:43" ht="15" hidden="1" x14ac:dyDescent="0.25">
      <c r="A349" s="75">
        <v>348</v>
      </c>
      <c r="B349" s="64">
        <v>12</v>
      </c>
      <c r="C349" s="66" t="str">
        <f>IF(G349=1,AQ349," ")</f>
        <v xml:space="preserve"> </v>
      </c>
      <c r="D349" s="65"/>
      <c r="E349" s="55"/>
      <c r="F349" s="56"/>
      <c r="G349" s="58"/>
      <c r="H349" s="58"/>
      <c r="I349" s="58" t="str">
        <f>IF(C349=$AI$13,$AJ$13," ")</f>
        <v xml:space="preserve"> </v>
      </c>
      <c r="J349" s="55"/>
      <c r="K349" s="55" t="s">
        <v>100</v>
      </c>
      <c r="L349" s="55"/>
      <c r="M349" s="55"/>
      <c r="N349" s="56"/>
      <c r="O349" s="55"/>
      <c r="P349" s="55"/>
      <c r="Q349" s="55"/>
      <c r="R349" s="55"/>
      <c r="S349" s="55"/>
      <c r="T349" s="55"/>
      <c r="U349" s="53" t="s">
        <v>293</v>
      </c>
      <c r="V349" s="40" t="s">
        <v>99</v>
      </c>
      <c r="W349" s="15"/>
      <c r="X349" s="15" t="s">
        <v>72</v>
      </c>
      <c r="Y349" s="15"/>
      <c r="Z349" s="15"/>
      <c r="AA349" s="15"/>
      <c r="AH349" s="67"/>
      <c r="AI349"/>
      <c r="AJ349" s="67"/>
      <c r="AK349"/>
      <c r="AO349" s="39">
        <f t="shared" si="19"/>
        <v>0</v>
      </c>
      <c r="AP349" s="39"/>
      <c r="AQ349" s="39" t="str">
        <f t="shared" si="20"/>
        <v>Julien Grhas</v>
      </c>
    </row>
    <row r="350" spans="1:43" ht="15" hidden="1" x14ac:dyDescent="0.25">
      <c r="A350" s="75">
        <v>349</v>
      </c>
      <c r="B350" s="64">
        <v>13</v>
      </c>
      <c r="C350" s="66" t="str">
        <f>IF(G350=1,AQ350," ")</f>
        <v xml:space="preserve"> </v>
      </c>
      <c r="D350" s="65"/>
      <c r="E350" s="55"/>
      <c r="F350" s="56"/>
      <c r="G350" s="58"/>
      <c r="H350" s="58"/>
      <c r="I350" s="58" t="str">
        <f>IF(C350=$AI$14,$AJ$14," ")</f>
        <v xml:space="preserve"> </v>
      </c>
      <c r="J350" s="55"/>
      <c r="K350" s="55" t="s">
        <v>100</v>
      </c>
      <c r="L350" s="55"/>
      <c r="M350" s="55"/>
      <c r="N350" s="56"/>
      <c r="O350" s="55"/>
      <c r="P350" s="55"/>
      <c r="Q350" s="55"/>
      <c r="R350" s="55"/>
      <c r="S350" s="55"/>
      <c r="T350" s="55"/>
      <c r="U350" s="53" t="s">
        <v>293</v>
      </c>
      <c r="V350" s="40" t="s">
        <v>99</v>
      </c>
      <c r="W350" s="15"/>
      <c r="X350" s="15" t="s">
        <v>72</v>
      </c>
      <c r="Y350" s="15"/>
      <c r="Z350" s="15"/>
      <c r="AA350" s="15"/>
      <c r="AH350" s="67"/>
      <c r="AI350"/>
      <c r="AJ350" s="67"/>
      <c r="AK350"/>
      <c r="AO350" s="39">
        <f t="shared" si="19"/>
        <v>0</v>
      </c>
      <c r="AP350" s="39"/>
      <c r="AQ350" s="39" t="str">
        <f t="shared" si="20"/>
        <v>Matthew Hardwick</v>
      </c>
    </row>
    <row r="351" spans="1:43" ht="15" hidden="1" x14ac:dyDescent="0.25">
      <c r="A351" s="75">
        <v>350</v>
      </c>
      <c r="B351" s="64">
        <v>14</v>
      </c>
      <c r="C351" s="66" t="str">
        <f>IF(G351=1,AQ351," ")</f>
        <v xml:space="preserve"> </v>
      </c>
      <c r="D351" s="65"/>
      <c r="E351" s="55"/>
      <c r="F351" s="56"/>
      <c r="G351" s="58"/>
      <c r="H351" s="58"/>
      <c r="I351" s="58" t="str">
        <f>IF(C351=$AI$15,$AJ$15," ")</f>
        <v xml:space="preserve"> </v>
      </c>
      <c r="J351" s="55"/>
      <c r="K351" s="55" t="s">
        <v>100</v>
      </c>
      <c r="L351" s="55"/>
      <c r="M351" s="55"/>
      <c r="N351" s="56"/>
      <c r="O351" s="55"/>
      <c r="P351" s="55"/>
      <c r="Q351" s="55"/>
      <c r="R351" s="55"/>
      <c r="S351" s="55"/>
      <c r="T351" s="55"/>
      <c r="U351" s="53" t="s">
        <v>293</v>
      </c>
      <c r="V351" s="40" t="s">
        <v>99</v>
      </c>
      <c r="W351" s="15"/>
      <c r="X351" s="15" t="s">
        <v>72</v>
      </c>
      <c r="Y351" s="15"/>
      <c r="Z351" s="15"/>
      <c r="AA351" s="15"/>
      <c r="AH351" s="67"/>
      <c r="AI351"/>
      <c r="AJ351" s="67"/>
      <c r="AK351"/>
      <c r="AO351" s="39">
        <f t="shared" si="19"/>
        <v>0</v>
      </c>
      <c r="AP351" s="39"/>
      <c r="AQ351" s="39" t="str">
        <f t="shared" si="20"/>
        <v>Yashica Marshall</v>
      </c>
    </row>
    <row r="352" spans="1:43" ht="15" hidden="1" x14ac:dyDescent="0.25">
      <c r="A352" s="75">
        <v>351</v>
      </c>
      <c r="B352" s="64">
        <v>15</v>
      </c>
      <c r="C352" s="66" t="str">
        <f>IF(G352=1,AQ352," ")</f>
        <v xml:space="preserve"> </v>
      </c>
      <c r="D352" s="65"/>
      <c r="E352" s="55"/>
      <c r="F352" s="56"/>
      <c r="G352" s="58"/>
      <c r="H352" s="58"/>
      <c r="I352" s="58" t="str">
        <f>IF(C352=$AI$16,$AJ$16," ")</f>
        <v xml:space="preserve"> </v>
      </c>
      <c r="J352" s="55"/>
      <c r="K352" s="55" t="s">
        <v>100</v>
      </c>
      <c r="L352" s="55"/>
      <c r="M352" s="55"/>
      <c r="N352" s="56"/>
      <c r="O352" s="55"/>
      <c r="P352" s="55"/>
      <c r="Q352" s="55"/>
      <c r="R352" s="55"/>
      <c r="S352" s="55"/>
      <c r="T352" s="55"/>
      <c r="U352" s="53" t="s">
        <v>293</v>
      </c>
      <c r="V352" s="40" t="s">
        <v>99</v>
      </c>
      <c r="W352" s="15"/>
      <c r="X352" s="15" t="s">
        <v>72</v>
      </c>
      <c r="Y352" s="15"/>
      <c r="Z352" s="15"/>
      <c r="AA352" s="15"/>
      <c r="AH352" s="67"/>
      <c r="AI352"/>
      <c r="AJ352" s="67"/>
      <c r="AK352"/>
      <c r="AO352" s="39">
        <f t="shared" si="19"/>
        <v>0</v>
      </c>
      <c r="AP352" s="39"/>
      <c r="AQ352" s="39" t="str">
        <f t="shared" si="20"/>
        <v>Monique Sheffield</v>
      </c>
    </row>
    <row r="353" spans="1:43" ht="15" hidden="1" x14ac:dyDescent="0.25">
      <c r="A353" s="75">
        <v>352</v>
      </c>
      <c r="B353" s="64">
        <v>16</v>
      </c>
      <c r="C353" s="74" t="str">
        <f>IF(G353=1,AQ353,IF(G353="BLK",$AI$17," "))</f>
        <v xml:space="preserve"> </v>
      </c>
      <c r="D353" s="129"/>
      <c r="E353" s="55"/>
      <c r="F353" s="56"/>
      <c r="G353" s="58"/>
      <c r="H353" s="58"/>
      <c r="I353" s="58" t="str">
        <f>IF(C353=$AI$17,$AJ$17," ")</f>
        <v xml:space="preserve"> </v>
      </c>
      <c r="J353" s="55"/>
      <c r="K353" s="55" t="s">
        <v>100</v>
      </c>
      <c r="L353" s="55"/>
      <c r="M353" s="55"/>
      <c r="N353" s="56"/>
      <c r="O353" s="55"/>
      <c r="P353" s="55"/>
      <c r="Q353" s="55"/>
      <c r="R353" s="55"/>
      <c r="S353" s="55"/>
      <c r="T353" s="55"/>
      <c r="U353" s="53" t="s">
        <v>293</v>
      </c>
      <c r="V353" s="40" t="s">
        <v>99</v>
      </c>
      <c r="W353" s="15"/>
      <c r="X353" s="15" t="s">
        <v>72</v>
      </c>
      <c r="Y353" s="15"/>
      <c r="Z353" s="15"/>
      <c r="AA353" s="15"/>
      <c r="AH353" s="67"/>
      <c r="AI353"/>
      <c r="AJ353" s="67"/>
      <c r="AK353"/>
      <c r="AO353" s="39">
        <f t="shared" si="19"/>
        <v>0</v>
      </c>
      <c r="AP353" s="39"/>
      <c r="AQ353" s="39" t="str">
        <f t="shared" si="20"/>
        <v>BLANK</v>
      </c>
    </row>
    <row r="354" spans="1:43" ht="15" hidden="1" x14ac:dyDescent="0.25">
      <c r="A354" s="75">
        <v>353</v>
      </c>
      <c r="B354" s="64">
        <v>17</v>
      </c>
      <c r="C354" s="74" t="str">
        <f>IF(G354=1,AQ354,IF(G354="BLK",$AI$17," "))</f>
        <v xml:space="preserve"> </v>
      </c>
      <c r="D354" s="129"/>
      <c r="E354" s="55"/>
      <c r="F354" s="56"/>
      <c r="G354" s="58"/>
      <c r="H354" s="58"/>
      <c r="I354" s="58" t="str">
        <f>IF(C354=$AI$18,$AJ$18," ")</f>
        <v xml:space="preserve"> </v>
      </c>
      <c r="J354" s="55"/>
      <c r="K354" s="55" t="s">
        <v>100</v>
      </c>
      <c r="L354" s="55"/>
      <c r="M354" s="55"/>
      <c r="N354" s="56"/>
      <c r="O354" s="55"/>
      <c r="P354" s="55"/>
      <c r="Q354" s="55"/>
      <c r="R354" s="55"/>
      <c r="S354" s="55"/>
      <c r="T354" s="55"/>
      <c r="U354" s="53" t="s">
        <v>293</v>
      </c>
      <c r="V354" s="40" t="s">
        <v>99</v>
      </c>
      <c r="W354" s="15"/>
      <c r="X354" s="15" t="s">
        <v>72</v>
      </c>
      <c r="Y354" s="15"/>
      <c r="Z354" s="15"/>
      <c r="AA354" s="15"/>
      <c r="AH354" s="67"/>
      <c r="AI354"/>
      <c r="AJ354" s="67"/>
      <c r="AK354"/>
      <c r="AO354" s="39">
        <f t="shared" si="19"/>
        <v>0</v>
      </c>
      <c r="AP354" s="39"/>
      <c r="AQ354" s="39" t="str">
        <f t="shared" si="20"/>
        <v>BLANK</v>
      </c>
    </row>
    <row r="355" spans="1:43" ht="15" hidden="1" x14ac:dyDescent="0.25">
      <c r="A355" s="75">
        <v>354</v>
      </c>
      <c r="B355" s="64">
        <v>18</v>
      </c>
      <c r="C355" s="74" t="str">
        <f>IF(G355=1,AQ355,IF(G355="BLK",$AI$17," "))</f>
        <v xml:space="preserve"> </v>
      </c>
      <c r="D355" s="129"/>
      <c r="E355" s="55"/>
      <c r="F355" s="56"/>
      <c r="G355" s="58"/>
      <c r="H355" s="58"/>
      <c r="I355" s="58" t="str">
        <f>IF(C355=$AI$19,$AJ$19," ")</f>
        <v xml:space="preserve"> </v>
      </c>
      <c r="J355" s="55"/>
      <c r="K355" s="55" t="s">
        <v>100</v>
      </c>
      <c r="L355" s="55"/>
      <c r="M355" s="55"/>
      <c r="N355" s="56"/>
      <c r="O355" s="55"/>
      <c r="P355" s="55"/>
      <c r="Q355" s="55"/>
      <c r="R355" s="55"/>
      <c r="S355" s="55"/>
      <c r="T355" s="55"/>
      <c r="U355" s="53" t="s">
        <v>293</v>
      </c>
      <c r="V355" s="40" t="s">
        <v>99</v>
      </c>
      <c r="W355" s="15"/>
      <c r="X355" s="15" t="s">
        <v>72</v>
      </c>
      <c r="Y355" s="15"/>
      <c r="Z355" s="15"/>
      <c r="AA355" s="15"/>
      <c r="AH355" s="67"/>
      <c r="AI355"/>
      <c r="AJ355" s="67"/>
      <c r="AK355"/>
      <c r="AO355" s="39">
        <f t="shared" si="19"/>
        <v>0</v>
      </c>
      <c r="AP355" s="39"/>
      <c r="AQ355" s="39" t="str">
        <f t="shared" si="20"/>
        <v>Write In</v>
      </c>
    </row>
    <row r="356" spans="1:43" thickBot="1" x14ac:dyDescent="0.3">
      <c r="A356" s="38">
        <v>355</v>
      </c>
      <c r="B356" s="64">
        <v>19</v>
      </c>
      <c r="C356" s="66"/>
      <c r="D356" s="65"/>
      <c r="E356" s="55"/>
      <c r="F356" s="56"/>
      <c r="G356" s="58"/>
      <c r="H356" s="58"/>
      <c r="I356" s="58"/>
      <c r="J356" s="55"/>
      <c r="K356" s="55"/>
      <c r="L356" s="55"/>
      <c r="M356" s="55"/>
      <c r="N356" s="56"/>
      <c r="O356" s="55"/>
      <c r="P356" s="55"/>
      <c r="Q356" s="55"/>
      <c r="R356" s="55"/>
      <c r="S356" s="55"/>
      <c r="T356" s="54">
        <v>1</v>
      </c>
      <c r="U356" s="53" t="s">
        <v>293</v>
      </c>
      <c r="V356" s="40" t="s">
        <v>85</v>
      </c>
      <c r="W356" s="15">
        <v>2</v>
      </c>
      <c r="X356" s="15" t="s">
        <v>72</v>
      </c>
      <c r="Y356" s="15"/>
      <c r="Z356" s="15"/>
      <c r="AA356" s="15"/>
      <c r="AH356" s="67"/>
      <c r="AI356"/>
      <c r="AJ356" s="67"/>
      <c r="AK356"/>
      <c r="AO356" s="39">
        <f t="shared" si="19"/>
        <v>0</v>
      </c>
      <c r="AP356" s="39"/>
      <c r="AQ356" s="39">
        <f t="shared" si="20"/>
        <v>0</v>
      </c>
    </row>
    <row r="357" spans="1:43" ht="16.5" thickBot="1" x14ac:dyDescent="0.3">
      <c r="A357" s="38">
        <v>356</v>
      </c>
      <c r="B357" s="64">
        <v>20</v>
      </c>
      <c r="C357" s="74" t="s">
        <v>98</v>
      </c>
      <c r="D357" s="71"/>
      <c r="E357" s="58"/>
      <c r="F357" s="73"/>
      <c r="G357" s="59">
        <v>0</v>
      </c>
      <c r="H357" s="58">
        <v>0</v>
      </c>
      <c r="I357" s="58"/>
      <c r="J357" s="55"/>
      <c r="K357" s="55" t="s">
        <v>97</v>
      </c>
      <c r="L357" s="55"/>
      <c r="M357" s="55"/>
      <c r="N357" s="56"/>
      <c r="O357" s="55"/>
      <c r="P357" s="55"/>
      <c r="Q357" s="55"/>
      <c r="R357" s="55"/>
      <c r="S357" s="55"/>
      <c r="T357" s="54">
        <v>1</v>
      </c>
      <c r="U357" s="53" t="s">
        <v>293</v>
      </c>
      <c r="V357" s="40" t="s">
        <v>85</v>
      </c>
      <c r="W357" s="15">
        <v>2</v>
      </c>
      <c r="X357" s="15" t="s">
        <v>72</v>
      </c>
      <c r="Y357" s="15"/>
      <c r="Z357" s="15"/>
      <c r="AA357" s="15"/>
      <c r="AH357" s="67"/>
      <c r="AI357"/>
      <c r="AJ357" s="67"/>
      <c r="AK357"/>
      <c r="AO357" s="39">
        <f t="shared" si="19"/>
        <v>0</v>
      </c>
      <c r="AP357" s="39"/>
      <c r="AQ357" s="39">
        <f t="shared" si="20"/>
        <v>0</v>
      </c>
    </row>
    <row r="358" spans="1:43" ht="16.5" thickBot="1" x14ac:dyDescent="0.3">
      <c r="A358" s="38">
        <v>357</v>
      </c>
      <c r="B358" s="64">
        <v>21</v>
      </c>
      <c r="C358" s="74" t="s">
        <v>96</v>
      </c>
      <c r="D358" s="71"/>
      <c r="E358" s="58"/>
      <c r="F358" s="73"/>
      <c r="G358" s="59">
        <v>0</v>
      </c>
      <c r="H358" s="58">
        <v>0</v>
      </c>
      <c r="I358" s="58"/>
      <c r="J358" s="55"/>
      <c r="K358" s="55" t="s">
        <v>95</v>
      </c>
      <c r="L358" s="55"/>
      <c r="M358" s="55"/>
      <c r="N358" s="56"/>
      <c r="O358" s="55"/>
      <c r="P358" s="55"/>
      <c r="Q358" s="55"/>
      <c r="R358" s="55"/>
      <c r="S358" s="55"/>
      <c r="T358" s="54">
        <v>1</v>
      </c>
      <c r="U358" s="53" t="s">
        <v>293</v>
      </c>
      <c r="V358" s="40" t="s">
        <v>85</v>
      </c>
      <c r="W358" s="15">
        <v>2</v>
      </c>
      <c r="X358" s="15" t="s">
        <v>72</v>
      </c>
      <c r="Y358" s="15"/>
      <c r="Z358" s="15"/>
      <c r="AA358" s="15"/>
      <c r="AH358" s="67"/>
      <c r="AI358"/>
      <c r="AJ358" s="67"/>
      <c r="AK358"/>
      <c r="AO358" s="39">
        <f t="shared" si="19"/>
        <v>0</v>
      </c>
      <c r="AP358" s="39"/>
      <c r="AQ358" s="39">
        <f t="shared" si="20"/>
        <v>0</v>
      </c>
    </row>
    <row r="359" spans="1:43" ht="16.5" thickBot="1" x14ac:dyDescent="0.3">
      <c r="A359" s="38">
        <v>358</v>
      </c>
      <c r="B359" s="64">
        <v>22</v>
      </c>
      <c r="C359" s="74" t="s">
        <v>94</v>
      </c>
      <c r="D359" s="71"/>
      <c r="E359" s="58"/>
      <c r="F359" s="73"/>
      <c r="G359" s="59">
        <v>0</v>
      </c>
      <c r="H359" s="58">
        <v>0</v>
      </c>
      <c r="I359" s="58"/>
      <c r="J359" s="55"/>
      <c r="K359" s="55" t="s">
        <v>93</v>
      </c>
      <c r="L359" s="55"/>
      <c r="M359" s="55"/>
      <c r="N359" s="56"/>
      <c r="O359" s="55"/>
      <c r="P359" s="55"/>
      <c r="Q359" s="55"/>
      <c r="R359" s="55"/>
      <c r="S359" s="55"/>
      <c r="T359" s="54">
        <v>1</v>
      </c>
      <c r="U359" s="53" t="s">
        <v>293</v>
      </c>
      <c r="V359" s="40" t="s">
        <v>85</v>
      </c>
      <c r="W359" s="15">
        <v>2</v>
      </c>
      <c r="X359" s="15" t="s">
        <v>72</v>
      </c>
      <c r="Y359" s="15"/>
      <c r="Z359" s="15"/>
      <c r="AA359" s="15"/>
      <c r="AH359" s="67"/>
      <c r="AI359"/>
      <c r="AJ359" s="67"/>
      <c r="AK359"/>
      <c r="AO359" s="39">
        <f t="shared" si="19"/>
        <v>0</v>
      </c>
      <c r="AP359" s="39"/>
      <c r="AQ359" s="39">
        <f t="shared" si="20"/>
        <v>0</v>
      </c>
    </row>
    <row r="360" spans="1:43" ht="16.5" thickBot="1" x14ac:dyDescent="0.3">
      <c r="A360" s="38">
        <v>359</v>
      </c>
      <c r="B360" s="64">
        <v>23</v>
      </c>
      <c r="C360" s="74" t="s">
        <v>77</v>
      </c>
      <c r="D360" s="71"/>
      <c r="E360" s="58"/>
      <c r="F360" s="73"/>
      <c r="G360" s="59">
        <v>0</v>
      </c>
      <c r="H360" s="58">
        <v>0</v>
      </c>
      <c r="I360" s="58"/>
      <c r="J360" s="55"/>
      <c r="K360" s="55" t="s">
        <v>77</v>
      </c>
      <c r="L360" s="55"/>
      <c r="M360" s="55"/>
      <c r="N360" s="56"/>
      <c r="O360" s="55"/>
      <c r="P360" s="55"/>
      <c r="Q360" s="55"/>
      <c r="R360" s="55"/>
      <c r="S360" s="55"/>
      <c r="T360" s="54">
        <v>1</v>
      </c>
      <c r="U360" s="53" t="s">
        <v>293</v>
      </c>
      <c r="V360" s="40" t="s">
        <v>85</v>
      </c>
      <c r="W360" s="15">
        <v>2</v>
      </c>
      <c r="X360" s="15" t="s">
        <v>72</v>
      </c>
      <c r="Y360" s="15"/>
      <c r="Z360" s="15"/>
      <c r="AA360" s="15"/>
      <c r="AH360" s="67"/>
      <c r="AI360"/>
      <c r="AJ360" s="67"/>
      <c r="AK360"/>
      <c r="AO360" s="39">
        <f t="shared" si="19"/>
        <v>0</v>
      </c>
      <c r="AP360" s="39"/>
      <c r="AQ360" s="39">
        <f t="shared" si="20"/>
        <v>0</v>
      </c>
    </row>
    <row r="361" spans="1:43" ht="16.5" thickBot="1" x14ac:dyDescent="0.3">
      <c r="A361" s="38">
        <v>360</v>
      </c>
      <c r="B361" s="64">
        <v>24</v>
      </c>
      <c r="C361" s="72" t="s">
        <v>92</v>
      </c>
      <c r="D361" s="71"/>
      <c r="E361" s="68"/>
      <c r="F361" s="70"/>
      <c r="G361" s="59">
        <v>0</v>
      </c>
      <c r="H361" s="58">
        <v>0</v>
      </c>
      <c r="I361" s="69"/>
      <c r="J361" s="68"/>
      <c r="K361" s="68" t="s">
        <v>91</v>
      </c>
      <c r="L361" s="55"/>
      <c r="M361" s="55"/>
      <c r="N361" s="56"/>
      <c r="O361" s="55"/>
      <c r="P361" s="55"/>
      <c r="Q361" s="55"/>
      <c r="R361" s="55"/>
      <c r="S361" s="55"/>
      <c r="T361" s="54">
        <v>1</v>
      </c>
      <c r="U361" s="53" t="s">
        <v>293</v>
      </c>
      <c r="V361" s="40" t="s">
        <v>85</v>
      </c>
      <c r="W361" s="15">
        <v>2</v>
      </c>
      <c r="X361" s="15" t="s">
        <v>72</v>
      </c>
      <c r="Y361" s="15"/>
      <c r="Z361" s="15"/>
      <c r="AA361" s="15"/>
      <c r="AH361" s="67"/>
      <c r="AI361"/>
      <c r="AJ361" s="67"/>
      <c r="AK361"/>
      <c r="AO361" s="39">
        <f t="shared" si="19"/>
        <v>0</v>
      </c>
      <c r="AP361" s="39"/>
      <c r="AQ361" s="39">
        <f t="shared" si="20"/>
        <v>0</v>
      </c>
    </row>
    <row r="362" spans="1:43" x14ac:dyDescent="0.25">
      <c r="A362" s="38">
        <v>361</v>
      </c>
      <c r="B362" s="64">
        <v>25</v>
      </c>
      <c r="C362" s="66"/>
      <c r="D362" s="65"/>
      <c r="E362" s="55"/>
      <c r="F362" s="56"/>
      <c r="G362" s="59"/>
      <c r="H362" s="58"/>
      <c r="I362" s="58"/>
      <c r="J362" s="55"/>
      <c r="K362" s="55"/>
      <c r="L362" s="55"/>
      <c r="M362" s="55"/>
      <c r="N362" s="56"/>
      <c r="O362" s="55"/>
      <c r="P362" s="55"/>
      <c r="Q362" s="55"/>
      <c r="R362" s="55"/>
      <c r="S362" s="55"/>
      <c r="T362" s="54">
        <v>1</v>
      </c>
      <c r="U362" s="53" t="s">
        <v>293</v>
      </c>
      <c r="V362" s="40" t="s">
        <v>85</v>
      </c>
      <c r="W362" s="15">
        <v>2</v>
      </c>
      <c r="X362" s="15" t="s">
        <v>72</v>
      </c>
      <c r="Y362" s="15"/>
      <c r="Z362" s="15"/>
      <c r="AA362" s="15"/>
      <c r="AH362" s="67"/>
      <c r="AI362"/>
      <c r="AJ362" s="67"/>
      <c r="AK362"/>
      <c r="AL362"/>
      <c r="AM362"/>
      <c r="AN362"/>
      <c r="AO362" s="39">
        <f t="shared" si="19"/>
        <v>0</v>
      </c>
      <c r="AP362" s="39"/>
      <c r="AQ362" s="39">
        <f t="shared" si="20"/>
        <v>0</v>
      </c>
    </row>
    <row r="363" spans="1:43" x14ac:dyDescent="0.25">
      <c r="A363" s="38">
        <v>362</v>
      </c>
      <c r="B363" s="64">
        <v>26</v>
      </c>
      <c r="C363" s="63" t="s">
        <v>90</v>
      </c>
      <c r="D363" s="62"/>
      <c r="E363" s="61">
        <f>SUBTOTAL(9,G341:G361)</f>
        <v>5</v>
      </c>
      <c r="F363" s="60"/>
      <c r="G363" s="59"/>
      <c r="H363" s="58"/>
      <c r="I363" s="57"/>
      <c r="J363" s="55"/>
      <c r="K363" s="55" t="s">
        <v>89</v>
      </c>
      <c r="L363" s="55"/>
      <c r="M363" s="55"/>
      <c r="N363" s="56"/>
      <c r="O363" s="55"/>
      <c r="P363" s="55"/>
      <c r="Q363" s="55"/>
      <c r="R363" s="55"/>
      <c r="S363" s="55"/>
      <c r="T363" s="54">
        <v>1</v>
      </c>
      <c r="U363" s="53" t="s">
        <v>293</v>
      </c>
      <c r="V363" s="40" t="s">
        <v>85</v>
      </c>
      <c r="W363" s="15">
        <v>2</v>
      </c>
      <c r="X363" s="15" t="s">
        <v>72</v>
      </c>
      <c r="Y363" s="15"/>
      <c r="Z363" s="15"/>
      <c r="AA363" s="15"/>
      <c r="AH363" s="67"/>
      <c r="AI363"/>
      <c r="AJ363" s="67"/>
      <c r="AK363"/>
      <c r="AL363"/>
      <c r="AM363"/>
      <c r="AN363"/>
      <c r="AO363" s="39">
        <f t="shared" si="19"/>
        <v>0</v>
      </c>
      <c r="AP363" s="39"/>
      <c r="AQ363" s="39">
        <f t="shared" si="20"/>
        <v>0</v>
      </c>
    </row>
    <row r="364" spans="1:43" ht="16.5" thickBot="1" x14ac:dyDescent="0.3">
      <c r="A364" s="38">
        <v>363</v>
      </c>
      <c r="B364" s="52">
        <v>27</v>
      </c>
      <c r="C364" s="51" t="s">
        <v>88</v>
      </c>
      <c r="D364" s="50"/>
      <c r="E364" s="49">
        <f>SUBTOTAL(9,H341:H361)</f>
        <v>5</v>
      </c>
      <c r="F364" s="48">
        <f>SUBTOTAL(9,H341:H357)</f>
        <v>5</v>
      </c>
      <c r="G364" s="47"/>
      <c r="H364" s="46"/>
      <c r="I364" s="46"/>
      <c r="J364" s="45"/>
      <c r="K364" s="43" t="s">
        <v>87</v>
      </c>
      <c r="L364" s="43"/>
      <c r="M364" s="43"/>
      <c r="N364" s="44"/>
      <c r="O364" s="43"/>
      <c r="P364" s="43"/>
      <c r="Q364" s="43"/>
      <c r="R364" s="43"/>
      <c r="S364" s="43"/>
      <c r="T364" s="42">
        <v>1</v>
      </c>
      <c r="U364" s="41" t="s">
        <v>293</v>
      </c>
      <c r="V364" s="40" t="s">
        <v>85</v>
      </c>
      <c r="W364" s="15">
        <v>2</v>
      </c>
      <c r="X364" s="15" t="s">
        <v>72</v>
      </c>
      <c r="Y364" s="15"/>
      <c r="Z364" s="15"/>
      <c r="AA364" s="15"/>
      <c r="AH364" s="67"/>
      <c r="AI364"/>
      <c r="AJ364" s="67"/>
      <c r="AK364"/>
      <c r="AL364"/>
      <c r="AM364"/>
      <c r="AN364"/>
      <c r="AO364" s="39">
        <f t="shared" si="19"/>
        <v>0</v>
      </c>
      <c r="AP364" s="39"/>
      <c r="AQ364" s="39">
        <f t="shared" si="20"/>
        <v>0</v>
      </c>
    </row>
    <row r="365" spans="1:43" ht="16.5" thickBot="1" x14ac:dyDescent="0.3">
      <c r="A365" s="38">
        <v>364</v>
      </c>
      <c r="G365" s="13"/>
      <c r="U365" s="2" t="s">
        <v>268</v>
      </c>
      <c r="V365" s="40"/>
      <c r="W365" s="15"/>
      <c r="X365" s="15" t="s">
        <v>72</v>
      </c>
      <c r="Y365" s="15"/>
      <c r="Z365" s="15"/>
      <c r="AA365" s="15"/>
      <c r="AH365" s="67"/>
      <c r="AI365"/>
      <c r="AJ365" s="67"/>
      <c r="AK365"/>
      <c r="AL365"/>
      <c r="AM365"/>
      <c r="AN365"/>
      <c r="AO365" s="39">
        <f t="shared" si="19"/>
        <v>0</v>
      </c>
      <c r="AP365" s="39"/>
      <c r="AQ365" s="39">
        <f t="shared" si="20"/>
        <v>0</v>
      </c>
    </row>
    <row r="366" spans="1:43" x14ac:dyDescent="0.25">
      <c r="A366" s="38">
        <v>365</v>
      </c>
      <c r="B366" s="105">
        <v>1</v>
      </c>
      <c r="C366" s="104" t="s">
        <v>52</v>
      </c>
      <c r="D366" s="103"/>
      <c r="E366" s="101"/>
      <c r="F366" s="102"/>
      <c r="G366" s="101" t="s">
        <v>289</v>
      </c>
      <c r="H366" s="98"/>
      <c r="I366" s="98"/>
      <c r="J366" s="98"/>
      <c r="K366" s="100" t="s">
        <v>118</v>
      </c>
      <c r="L366" s="98"/>
      <c r="M366" s="98"/>
      <c r="N366" s="99"/>
      <c r="O366" s="98"/>
      <c r="P366" s="98"/>
      <c r="Q366" s="98"/>
      <c r="R366" s="98"/>
      <c r="S366" s="98"/>
      <c r="T366" s="97">
        <v>1</v>
      </c>
      <c r="U366" s="96" t="s">
        <v>289</v>
      </c>
      <c r="V366" s="40" t="s">
        <v>145</v>
      </c>
      <c r="W366" s="15"/>
      <c r="X366" s="15" t="s">
        <v>72</v>
      </c>
      <c r="Y366" s="15"/>
      <c r="Z366" s="15"/>
      <c r="AA366" s="15"/>
      <c r="AH366" s="67"/>
      <c r="AI366"/>
      <c r="AJ366" s="67"/>
      <c r="AK366"/>
      <c r="AL366"/>
      <c r="AM366"/>
      <c r="AN366"/>
      <c r="AO366" s="39">
        <f t="shared" si="19"/>
        <v>0</v>
      </c>
      <c r="AP366" s="39"/>
      <c r="AQ366" s="39">
        <f t="shared" si="20"/>
        <v>0</v>
      </c>
    </row>
    <row r="367" spans="1:43" ht="16.5" thickBot="1" x14ac:dyDescent="0.3">
      <c r="A367" s="38">
        <v>366</v>
      </c>
      <c r="B367" s="64">
        <v>2</v>
      </c>
      <c r="C367" s="66" t="s">
        <v>116</v>
      </c>
      <c r="D367" s="65"/>
      <c r="E367" s="55"/>
      <c r="F367" s="56"/>
      <c r="H367" s="55"/>
      <c r="I367" s="58"/>
      <c r="J367" s="55"/>
      <c r="K367" s="55" t="s">
        <v>115</v>
      </c>
      <c r="L367" s="55"/>
      <c r="M367" s="55"/>
      <c r="N367" s="56"/>
      <c r="O367" s="55"/>
      <c r="P367" s="55"/>
      <c r="Q367" s="55"/>
      <c r="R367" s="55"/>
      <c r="S367" s="55"/>
      <c r="T367" s="54">
        <v>1</v>
      </c>
      <c r="U367" s="53" t="s">
        <v>289</v>
      </c>
      <c r="V367" s="40" t="s">
        <v>144</v>
      </c>
      <c r="W367" s="15"/>
      <c r="X367" s="15" t="s">
        <v>72</v>
      </c>
      <c r="Y367" s="15"/>
      <c r="Z367" s="15"/>
      <c r="AA367" s="15"/>
      <c r="AH367" s="67"/>
      <c r="AI367"/>
      <c r="AJ367" s="67"/>
      <c r="AK367"/>
      <c r="AL367"/>
      <c r="AM367"/>
      <c r="AN367"/>
      <c r="AO367" s="39">
        <f t="shared" si="19"/>
        <v>0</v>
      </c>
      <c r="AP367" s="39"/>
      <c r="AQ367" s="39">
        <f t="shared" si="20"/>
        <v>0</v>
      </c>
    </row>
    <row r="368" spans="1:43" ht="21.75" thickBot="1" x14ac:dyDescent="0.3">
      <c r="A368" s="38">
        <v>367</v>
      </c>
      <c r="B368" s="64">
        <v>3</v>
      </c>
      <c r="C368" s="92" t="s">
        <v>113</v>
      </c>
      <c r="D368" s="91" t="s">
        <v>112</v>
      </c>
      <c r="E368" s="87" t="s">
        <v>111</v>
      </c>
      <c r="F368" s="90" t="s">
        <v>110</v>
      </c>
      <c r="G368" s="89"/>
      <c r="H368" s="86"/>
      <c r="I368" s="87"/>
      <c r="J368" s="86"/>
      <c r="K368" s="86" t="s">
        <v>103</v>
      </c>
      <c r="L368" s="87">
        <v>1032</v>
      </c>
      <c r="M368" s="87">
        <v>1033</v>
      </c>
      <c r="N368" s="88"/>
      <c r="O368" s="87"/>
      <c r="P368" s="87" t="s">
        <v>108</v>
      </c>
      <c r="Q368" s="116">
        <v>2</v>
      </c>
      <c r="R368" s="87"/>
      <c r="S368" s="86"/>
      <c r="T368" s="85">
        <v>1</v>
      </c>
      <c r="U368" s="84" t="s">
        <v>289</v>
      </c>
      <c r="V368" s="40" t="s">
        <v>138</v>
      </c>
      <c r="W368" s="15">
        <v>2</v>
      </c>
      <c r="X368" s="15" t="s">
        <v>72</v>
      </c>
      <c r="Y368" s="15"/>
      <c r="Z368" s="15"/>
      <c r="AA368" s="15"/>
      <c r="AH368" s="67"/>
      <c r="AI368"/>
      <c r="AJ368" s="67"/>
      <c r="AK368"/>
      <c r="AL368"/>
      <c r="AM368"/>
      <c r="AN368"/>
      <c r="AO368" s="39" t="str">
        <f t="shared" si="19"/>
        <v>BOC District 2</v>
      </c>
      <c r="AP368" s="39"/>
      <c r="AQ368" s="39">
        <f t="shared" si="20"/>
        <v>0</v>
      </c>
    </row>
    <row r="369" spans="1:43" thickBot="1" x14ac:dyDescent="0.3">
      <c r="A369" s="38">
        <v>368</v>
      </c>
      <c r="B369" s="64">
        <v>4</v>
      </c>
      <c r="C369" s="66" t="str">
        <f>IF(G369=1,AO369," ")</f>
        <v xml:space="preserve">Alicia Adams </v>
      </c>
      <c r="D369" s="71"/>
      <c r="E369" s="82">
        <v>1032</v>
      </c>
      <c r="F369" s="80">
        <v>57</v>
      </c>
      <c r="G369" s="58">
        <v>1</v>
      </c>
      <c r="H369" s="58">
        <v>1</v>
      </c>
      <c r="I369" s="58" t="str">
        <f>IF(C369=$AI$5,$AJ$5," ")</f>
        <v>REP</v>
      </c>
      <c r="J369" s="55" t="s">
        <v>104</v>
      </c>
      <c r="K369" s="55" t="s">
        <v>103</v>
      </c>
      <c r="L369" s="55"/>
      <c r="M369" s="55"/>
      <c r="N369" s="56"/>
      <c r="O369" s="55"/>
      <c r="P369" s="55"/>
      <c r="Q369" s="55"/>
      <c r="R369" s="55"/>
      <c r="S369" s="55"/>
      <c r="T369" s="54">
        <v>1</v>
      </c>
      <c r="U369" s="53" t="s">
        <v>289</v>
      </c>
      <c r="V369" s="40" t="s">
        <v>138</v>
      </c>
      <c r="W369" s="15">
        <v>2</v>
      </c>
      <c r="X369" s="15" t="s">
        <v>72</v>
      </c>
      <c r="Y369" s="15"/>
      <c r="Z369" s="15"/>
      <c r="AA369" s="15"/>
      <c r="AI369"/>
      <c r="AJ369" s="67"/>
      <c r="AK369"/>
      <c r="AL369"/>
      <c r="AM369"/>
      <c r="AN369"/>
      <c r="AO369" s="39" t="str">
        <f t="shared" si="19"/>
        <v xml:space="preserve">Alicia Adams </v>
      </c>
      <c r="AP369" s="39"/>
      <c r="AQ369" s="39">
        <f t="shared" si="20"/>
        <v>0</v>
      </c>
    </row>
    <row r="370" spans="1:43" thickBot="1" x14ac:dyDescent="0.3">
      <c r="A370" s="38">
        <v>369</v>
      </c>
      <c r="B370" s="64">
        <v>5</v>
      </c>
      <c r="C370" s="66" t="str">
        <f>IF(G370=1,AO370," ")</f>
        <v>Erick Allen</v>
      </c>
      <c r="D370" s="71"/>
      <c r="E370" s="81">
        <v>1032</v>
      </c>
      <c r="F370" s="80">
        <v>58</v>
      </c>
      <c r="G370" s="58">
        <v>1</v>
      </c>
      <c r="H370" s="58">
        <f>G370</f>
        <v>1</v>
      </c>
      <c r="I370" s="58" t="str">
        <f>IF(C370=$AI$6,$AJ$6," ")</f>
        <v>DEM</v>
      </c>
      <c r="J370" s="55" t="s">
        <v>104</v>
      </c>
      <c r="K370" s="55" t="s">
        <v>103</v>
      </c>
      <c r="L370" s="55"/>
      <c r="M370" s="55"/>
      <c r="N370" s="56"/>
      <c r="O370" s="55"/>
      <c r="P370" s="55"/>
      <c r="Q370" s="55"/>
      <c r="R370" s="55"/>
      <c r="S370" s="55"/>
      <c r="T370" s="54">
        <v>1</v>
      </c>
      <c r="U370" s="53" t="s">
        <v>289</v>
      </c>
      <c r="V370" s="40" t="s">
        <v>138</v>
      </c>
      <c r="W370" s="15">
        <v>2</v>
      </c>
      <c r="X370" s="15" t="s">
        <v>72</v>
      </c>
      <c r="Y370" s="15"/>
      <c r="Z370" s="15"/>
      <c r="AA370" s="15"/>
      <c r="AI370"/>
      <c r="AJ370" s="67"/>
      <c r="AK370"/>
      <c r="AL370"/>
      <c r="AM370"/>
      <c r="AN370"/>
      <c r="AO370" s="39" t="str">
        <f t="shared" si="19"/>
        <v>Erick Allen</v>
      </c>
      <c r="AP370" s="39"/>
      <c r="AQ370" s="39">
        <f t="shared" si="20"/>
        <v>0</v>
      </c>
    </row>
    <row r="371" spans="1:43" thickBot="1" x14ac:dyDescent="0.3">
      <c r="A371" s="38">
        <v>370</v>
      </c>
      <c r="B371" s="64">
        <v>6</v>
      </c>
      <c r="C371" s="66" t="str">
        <f>IF(G371=1,AO371," ")</f>
        <v>Jaha V. Howard</v>
      </c>
      <c r="D371" s="71"/>
      <c r="E371" s="81">
        <v>1032</v>
      </c>
      <c r="F371" s="80">
        <v>60</v>
      </c>
      <c r="G371" s="58">
        <v>1</v>
      </c>
      <c r="H371" s="58">
        <f>G371</f>
        <v>1</v>
      </c>
      <c r="I371" s="58" t="str">
        <f>IF(C371=$AI$7,$AJ$7," ")</f>
        <v>DEM</v>
      </c>
      <c r="J371" s="55" t="s">
        <v>104</v>
      </c>
      <c r="K371" s="55" t="s">
        <v>103</v>
      </c>
      <c r="L371" s="55"/>
      <c r="M371" s="55"/>
      <c r="N371" s="56"/>
      <c r="O371" s="55"/>
      <c r="P371" s="55"/>
      <c r="Q371" s="55"/>
      <c r="R371" s="55"/>
      <c r="S371" s="55"/>
      <c r="T371" s="54">
        <v>1</v>
      </c>
      <c r="U371" s="53" t="s">
        <v>289</v>
      </c>
      <c r="V371" s="40" t="s">
        <v>138</v>
      </c>
      <c r="W371" s="15">
        <v>2</v>
      </c>
      <c r="X371" s="15" t="s">
        <v>72</v>
      </c>
      <c r="Y371" s="15"/>
      <c r="Z371" s="15"/>
      <c r="AA371" s="15"/>
      <c r="AI371"/>
      <c r="AJ371" s="67"/>
      <c r="AK371"/>
      <c r="AL371"/>
      <c r="AM371"/>
      <c r="AN371"/>
      <c r="AO371" s="39" t="str">
        <f t="shared" si="19"/>
        <v>Jaha V. Howard</v>
      </c>
      <c r="AP371" s="39"/>
      <c r="AQ371" s="39">
        <f t="shared" si="20"/>
        <v>0</v>
      </c>
    </row>
    <row r="372" spans="1:43" thickBot="1" x14ac:dyDescent="0.3">
      <c r="A372" s="38">
        <v>371</v>
      </c>
      <c r="B372" s="64">
        <v>7</v>
      </c>
      <c r="C372" s="66" t="str">
        <f>IF(G372=1,AO372," ")</f>
        <v>Tanisha Whorton</v>
      </c>
      <c r="D372" s="71"/>
      <c r="E372" s="81">
        <v>1032</v>
      </c>
      <c r="F372" s="80">
        <v>60</v>
      </c>
      <c r="G372" s="58">
        <v>1</v>
      </c>
      <c r="H372" s="58">
        <f>G372</f>
        <v>1</v>
      </c>
      <c r="I372" s="58" t="str">
        <f>IF(C372=$AI$8,$AJ$8," ")</f>
        <v>DEM</v>
      </c>
      <c r="J372" s="55" t="s">
        <v>104</v>
      </c>
      <c r="K372" s="55" t="s">
        <v>103</v>
      </c>
      <c r="L372" s="55"/>
      <c r="M372" s="55"/>
      <c r="N372" s="56"/>
      <c r="O372" s="55"/>
      <c r="P372" s="55"/>
      <c r="Q372" s="55"/>
      <c r="R372" s="55"/>
      <c r="S372" s="55"/>
      <c r="T372" s="54">
        <v>1</v>
      </c>
      <c r="U372" s="53" t="s">
        <v>289</v>
      </c>
      <c r="V372" s="40" t="s">
        <v>138</v>
      </c>
      <c r="W372" s="15">
        <v>2</v>
      </c>
      <c r="X372" s="15" t="s">
        <v>72</v>
      </c>
      <c r="Y372" s="15"/>
      <c r="Z372" s="15"/>
      <c r="AA372" s="15"/>
      <c r="AH372" s="67"/>
      <c r="AI372"/>
      <c r="AJ372" s="67"/>
      <c r="AK372"/>
      <c r="AO372" s="39" t="str">
        <f t="shared" si="19"/>
        <v>Tanisha Whorton</v>
      </c>
      <c r="AP372" s="39"/>
      <c r="AQ372" s="39">
        <f t="shared" si="20"/>
        <v>0</v>
      </c>
    </row>
    <row r="373" spans="1:43" thickBot="1" x14ac:dyDescent="0.3">
      <c r="A373" s="38">
        <v>372</v>
      </c>
      <c r="B373" s="64">
        <v>8</v>
      </c>
      <c r="C373" s="66" t="str">
        <f>IF(G373=1,AO373," ")</f>
        <v>Tracy Stevenson</v>
      </c>
      <c r="D373" s="71"/>
      <c r="E373" s="81">
        <v>1032</v>
      </c>
      <c r="F373" s="80">
        <v>60</v>
      </c>
      <c r="G373" s="58">
        <v>1</v>
      </c>
      <c r="H373" s="58">
        <f>G373</f>
        <v>1</v>
      </c>
      <c r="I373" s="58" t="str">
        <f>IF(C373=$AI$9,$AJ$9," ")</f>
        <v>DEM</v>
      </c>
      <c r="J373" s="55" t="s">
        <v>104</v>
      </c>
      <c r="K373" s="55" t="s">
        <v>103</v>
      </c>
      <c r="L373" s="55"/>
      <c r="M373" s="55"/>
      <c r="N373" s="56"/>
      <c r="O373" s="55"/>
      <c r="P373" s="55"/>
      <c r="Q373" s="55"/>
      <c r="R373" s="55"/>
      <c r="S373" s="55"/>
      <c r="T373" s="54">
        <v>1</v>
      </c>
      <c r="U373" s="53" t="s">
        <v>289</v>
      </c>
      <c r="V373" s="40" t="s">
        <v>138</v>
      </c>
      <c r="W373" s="15">
        <v>2</v>
      </c>
      <c r="X373" s="15" t="s">
        <v>72</v>
      </c>
      <c r="Y373" s="15"/>
      <c r="Z373" s="15"/>
      <c r="AA373" s="15"/>
      <c r="AH373" s="67"/>
      <c r="AI373"/>
      <c r="AJ373" s="67"/>
      <c r="AK373"/>
      <c r="AO373" s="39" t="str">
        <f t="shared" si="19"/>
        <v>Tracy Stevenson</v>
      </c>
      <c r="AP373" s="39"/>
      <c r="AQ373" s="39">
        <f t="shared" si="20"/>
        <v>0</v>
      </c>
    </row>
    <row r="374" spans="1:43" ht="15" x14ac:dyDescent="0.25">
      <c r="A374" s="38">
        <v>373</v>
      </c>
      <c r="B374" s="64">
        <v>9</v>
      </c>
      <c r="C374" s="74"/>
      <c r="D374" s="129"/>
      <c r="E374" s="68"/>
      <c r="F374" s="73"/>
      <c r="G374" s="58"/>
      <c r="H374" s="58"/>
      <c r="I374" s="58"/>
      <c r="J374" s="55"/>
      <c r="K374" s="55" t="s">
        <v>103</v>
      </c>
      <c r="L374" s="55"/>
      <c r="M374" s="55"/>
      <c r="N374" s="56"/>
      <c r="O374" s="55"/>
      <c r="P374" s="55"/>
      <c r="Q374" s="55"/>
      <c r="R374" s="55"/>
      <c r="S374" s="55"/>
      <c r="T374" s="54">
        <v>1</v>
      </c>
      <c r="U374" s="53" t="s">
        <v>289</v>
      </c>
      <c r="V374" s="40" t="s">
        <v>138</v>
      </c>
      <c r="W374" s="15">
        <v>2</v>
      </c>
      <c r="X374" s="15" t="s">
        <v>72</v>
      </c>
      <c r="Y374" s="15"/>
      <c r="Z374" s="15"/>
      <c r="AA374" s="15"/>
      <c r="AB374" s="4">
        <v>57</v>
      </c>
      <c r="AC374" s="5" t="s">
        <v>292</v>
      </c>
      <c r="AD374" s="83" t="s">
        <v>107</v>
      </c>
      <c r="AH374" s="67"/>
      <c r="AI374"/>
      <c r="AJ374" s="67"/>
      <c r="AK374"/>
      <c r="AO374" s="39" t="str">
        <f t="shared" si="19"/>
        <v>BLANK</v>
      </c>
      <c r="AP374" s="39"/>
      <c r="AQ374" s="39">
        <f t="shared" si="20"/>
        <v>0</v>
      </c>
    </row>
    <row r="375" spans="1:43" thickBot="1" x14ac:dyDescent="0.3">
      <c r="A375" s="38">
        <v>374</v>
      </c>
      <c r="B375" s="64">
        <v>10</v>
      </c>
      <c r="C375" s="66" t="str">
        <f>IF(G375=1,AO375," ")</f>
        <v xml:space="preserve"> </v>
      </c>
      <c r="D375" s="65"/>
      <c r="E375" s="55"/>
      <c r="F375" s="56"/>
      <c r="G375" s="58"/>
      <c r="H375" s="58"/>
      <c r="I375" s="58" t="str">
        <f>IF(C375=$AI$10,$AJ$10," ")</f>
        <v xml:space="preserve"> </v>
      </c>
      <c r="J375" s="55"/>
      <c r="K375" s="55" t="s">
        <v>103</v>
      </c>
      <c r="L375" s="55"/>
      <c r="M375" s="55"/>
      <c r="N375" s="56"/>
      <c r="O375" s="55"/>
      <c r="P375" s="55"/>
      <c r="Q375" s="55"/>
      <c r="R375" s="55"/>
      <c r="S375" s="55"/>
      <c r="T375" s="54">
        <v>1</v>
      </c>
      <c r="U375" s="53" t="s">
        <v>289</v>
      </c>
      <c r="V375" s="40" t="s">
        <v>138</v>
      </c>
      <c r="W375" s="15">
        <v>2</v>
      </c>
      <c r="X375" s="15" t="s">
        <v>72</v>
      </c>
      <c r="Y375" s="15"/>
      <c r="Z375" s="15"/>
      <c r="AA375" s="15"/>
      <c r="AB375" s="4">
        <v>59</v>
      </c>
      <c r="AC375" s="5" t="s">
        <v>291</v>
      </c>
      <c r="AD375" s="83" t="s">
        <v>107</v>
      </c>
      <c r="AH375" s="67"/>
      <c r="AI375"/>
      <c r="AJ375" s="67"/>
      <c r="AK375"/>
      <c r="AO375" s="39" t="str">
        <f t="shared" si="19"/>
        <v>Write In</v>
      </c>
      <c r="AP375" s="39"/>
      <c r="AQ375" s="39">
        <f t="shared" si="20"/>
        <v>0</v>
      </c>
    </row>
    <row r="376" spans="1:43" ht="21.75" thickBot="1" x14ac:dyDescent="0.3">
      <c r="A376" s="75">
        <v>375</v>
      </c>
      <c r="B376" s="64">
        <v>11</v>
      </c>
      <c r="C376" s="92" t="s">
        <v>101</v>
      </c>
      <c r="D376" s="91" t="s">
        <v>112</v>
      </c>
      <c r="E376" s="87" t="s">
        <v>111</v>
      </c>
      <c r="F376" s="90" t="s">
        <v>110</v>
      </c>
      <c r="G376" s="113"/>
      <c r="H376" s="87"/>
      <c r="I376" s="87"/>
      <c r="J376" s="86"/>
      <c r="K376" s="86" t="s">
        <v>100</v>
      </c>
      <c r="L376" s="87">
        <v>1032</v>
      </c>
      <c r="M376" s="87">
        <v>1033</v>
      </c>
      <c r="N376" s="88"/>
      <c r="O376" s="87"/>
      <c r="P376" s="87" t="s">
        <v>108</v>
      </c>
      <c r="Q376" s="116">
        <v>4</v>
      </c>
      <c r="R376" s="87"/>
      <c r="S376" s="86"/>
      <c r="T376" s="85">
        <v>1</v>
      </c>
      <c r="U376" s="84" t="s">
        <v>289</v>
      </c>
      <c r="V376" s="40" t="s">
        <v>138</v>
      </c>
      <c r="W376" s="15">
        <v>2</v>
      </c>
      <c r="X376" s="15" t="s">
        <v>72</v>
      </c>
      <c r="Y376" s="15"/>
      <c r="Z376" s="15"/>
      <c r="AA376" s="15"/>
      <c r="AH376" s="67"/>
      <c r="AI376"/>
      <c r="AJ376" s="67"/>
      <c r="AK376"/>
      <c r="AO376" s="39">
        <f t="shared" si="19"/>
        <v>0</v>
      </c>
      <c r="AP376" s="39"/>
      <c r="AQ376" s="39" t="str">
        <f t="shared" si="20"/>
        <v>BOC District 4</v>
      </c>
    </row>
    <row r="377" spans="1:43" thickBot="1" x14ac:dyDescent="0.3">
      <c r="A377" s="75">
        <v>376</v>
      </c>
      <c r="B377" s="64">
        <v>12</v>
      </c>
      <c r="C377" s="66" t="str">
        <f>IF(G377=1,AQ377," ")</f>
        <v>Julien Grhas</v>
      </c>
      <c r="D377" s="71"/>
      <c r="E377" s="82">
        <v>1032</v>
      </c>
      <c r="F377" s="80">
        <v>61</v>
      </c>
      <c r="G377" s="58">
        <v>1</v>
      </c>
      <c r="H377" s="58">
        <f>G377</f>
        <v>1</v>
      </c>
      <c r="I377" s="58" t="str">
        <f>IF(C377=$AI$13,$AJ$13," ")</f>
        <v>REP</v>
      </c>
      <c r="J377" s="55" t="s">
        <v>104</v>
      </c>
      <c r="K377" s="55" t="s">
        <v>100</v>
      </c>
      <c r="L377" s="55"/>
      <c r="M377" s="55"/>
      <c r="N377" s="56"/>
      <c r="O377" s="55"/>
      <c r="P377" s="55"/>
      <c r="Q377" s="55"/>
      <c r="R377" s="55"/>
      <c r="S377" s="55"/>
      <c r="T377" s="54">
        <v>1</v>
      </c>
      <c r="U377" s="53" t="s">
        <v>289</v>
      </c>
      <c r="V377" s="40" t="s">
        <v>138</v>
      </c>
      <c r="W377" s="15">
        <v>4</v>
      </c>
      <c r="X377" s="15" t="s">
        <v>72</v>
      </c>
      <c r="Y377" s="15"/>
      <c r="Z377" s="15"/>
      <c r="AA377" s="15"/>
      <c r="AB377" s="4">
        <v>58</v>
      </c>
      <c r="AC377" s="5" t="s">
        <v>292</v>
      </c>
      <c r="AD377" s="5" t="s">
        <v>105</v>
      </c>
      <c r="AH377" s="67"/>
      <c r="AI377"/>
      <c r="AJ377" s="67"/>
      <c r="AK377"/>
      <c r="AO377" s="39">
        <f t="shared" si="19"/>
        <v>0</v>
      </c>
      <c r="AP377" s="39"/>
      <c r="AQ377" s="39" t="str">
        <f t="shared" si="20"/>
        <v>Julien Grhas</v>
      </c>
    </row>
    <row r="378" spans="1:43" thickBot="1" x14ac:dyDescent="0.3">
      <c r="A378" s="75">
        <v>377</v>
      </c>
      <c r="B378" s="64">
        <v>13</v>
      </c>
      <c r="C378" s="66" t="str">
        <f>IF(G378=1,AQ378," ")</f>
        <v>Matthew Hardwick</v>
      </c>
      <c r="D378" s="71"/>
      <c r="E378" s="82">
        <v>1033</v>
      </c>
      <c r="F378" s="80">
        <v>63</v>
      </c>
      <c r="G378" s="58">
        <v>1</v>
      </c>
      <c r="H378" s="58">
        <f>G378</f>
        <v>1</v>
      </c>
      <c r="I378" s="58" t="str">
        <f>IF(C378=$AI$14,$AJ$14," ")</f>
        <v>REP</v>
      </c>
      <c r="J378" s="55" t="s">
        <v>104</v>
      </c>
      <c r="K378" s="55" t="s">
        <v>100</v>
      </c>
      <c r="L378" s="55"/>
      <c r="M378" s="55"/>
      <c r="N378" s="56"/>
      <c r="O378" s="55"/>
      <c r="P378" s="55"/>
      <c r="Q378" s="55"/>
      <c r="R378" s="55"/>
      <c r="S378" s="55"/>
      <c r="T378" s="54">
        <v>1</v>
      </c>
      <c r="U378" s="53" t="s">
        <v>289</v>
      </c>
      <c r="V378" s="40" t="s">
        <v>138</v>
      </c>
      <c r="W378" s="15">
        <v>4</v>
      </c>
      <c r="X378" s="15" t="s">
        <v>72</v>
      </c>
      <c r="Y378" s="15"/>
      <c r="Z378" s="15"/>
      <c r="AA378" s="15"/>
      <c r="AB378" s="4">
        <v>60</v>
      </c>
      <c r="AC378" s="5" t="s">
        <v>291</v>
      </c>
      <c r="AD378" s="5" t="s">
        <v>105</v>
      </c>
      <c r="AH378" s="67"/>
      <c r="AI378"/>
      <c r="AJ378" s="67"/>
      <c r="AK378"/>
      <c r="AO378" s="39">
        <f t="shared" si="19"/>
        <v>0</v>
      </c>
      <c r="AP378" s="39"/>
      <c r="AQ378" s="39" t="str">
        <f t="shared" si="20"/>
        <v>Matthew Hardwick</v>
      </c>
    </row>
    <row r="379" spans="1:43" thickBot="1" x14ac:dyDescent="0.3">
      <c r="A379" s="75">
        <v>378</v>
      </c>
      <c r="B379" s="64">
        <v>14</v>
      </c>
      <c r="C379" s="66" t="str">
        <f>IF(G379=1,AQ379," ")</f>
        <v>Yashica Marshall</v>
      </c>
      <c r="D379" s="71"/>
      <c r="E379" s="81">
        <v>1032</v>
      </c>
      <c r="F379" s="80">
        <v>62</v>
      </c>
      <c r="G379" s="58">
        <v>1</v>
      </c>
      <c r="H379" s="58">
        <f>G379</f>
        <v>1</v>
      </c>
      <c r="I379" s="58" t="str">
        <f>IF(C379=$AI$15,$AJ$15," ")</f>
        <v>DEM</v>
      </c>
      <c r="J379" s="55" t="s">
        <v>104</v>
      </c>
      <c r="K379" s="55" t="s">
        <v>100</v>
      </c>
      <c r="L379" s="55"/>
      <c r="M379" s="55"/>
      <c r="N379" s="56"/>
      <c r="O379" s="55"/>
      <c r="P379" s="55"/>
      <c r="Q379" s="55"/>
      <c r="R379" s="55"/>
      <c r="S379" s="55"/>
      <c r="T379" s="54">
        <v>1</v>
      </c>
      <c r="U379" s="53" t="s">
        <v>289</v>
      </c>
      <c r="V379" s="40" t="s">
        <v>138</v>
      </c>
      <c r="W379" s="15">
        <v>4</v>
      </c>
      <c r="X379" s="15" t="s">
        <v>72</v>
      </c>
      <c r="Y379" s="15"/>
      <c r="Z379" s="15"/>
      <c r="AA379" s="15"/>
      <c r="AH379" s="67"/>
      <c r="AI379"/>
      <c r="AJ379" s="67"/>
      <c r="AK379"/>
      <c r="AO379" s="39">
        <f t="shared" si="19"/>
        <v>0</v>
      </c>
      <c r="AP379" s="39"/>
      <c r="AQ379" s="39" t="str">
        <f t="shared" si="20"/>
        <v>Yashica Marshall</v>
      </c>
    </row>
    <row r="380" spans="1:43" thickBot="1" x14ac:dyDescent="0.3">
      <c r="A380" s="75">
        <v>379</v>
      </c>
      <c r="B380" s="64">
        <v>15</v>
      </c>
      <c r="C380" s="66" t="str">
        <f>IF(G380=1,AQ380," ")</f>
        <v>Monique Sheffield</v>
      </c>
      <c r="D380" s="71"/>
      <c r="E380" s="81">
        <v>1033</v>
      </c>
      <c r="F380" s="80">
        <v>64</v>
      </c>
      <c r="G380" s="58">
        <v>1</v>
      </c>
      <c r="H380" s="58">
        <f>G380</f>
        <v>1</v>
      </c>
      <c r="I380" s="58" t="str">
        <f>IF(C380=$AI$16,$AJ$16," ")</f>
        <v>DEM</v>
      </c>
      <c r="J380" s="55" t="s">
        <v>104</v>
      </c>
      <c r="K380" s="55" t="s">
        <v>100</v>
      </c>
      <c r="L380" s="55"/>
      <c r="M380" s="55"/>
      <c r="N380" s="56"/>
      <c r="O380" s="55"/>
      <c r="P380" s="55"/>
      <c r="Q380" s="55"/>
      <c r="R380" s="55"/>
      <c r="S380" s="55"/>
      <c r="T380" s="54">
        <v>1</v>
      </c>
      <c r="U380" s="53" t="s">
        <v>289</v>
      </c>
      <c r="V380" s="40" t="s">
        <v>138</v>
      </c>
      <c r="W380" s="15">
        <v>4</v>
      </c>
      <c r="X380" s="15" t="s">
        <v>72</v>
      </c>
      <c r="Y380" s="15"/>
      <c r="Z380" s="15"/>
      <c r="AA380" s="15"/>
      <c r="AH380" s="67"/>
      <c r="AI380"/>
      <c r="AJ380" s="67"/>
      <c r="AK380"/>
      <c r="AO380" s="39">
        <f t="shared" si="19"/>
        <v>0</v>
      </c>
      <c r="AP380" s="39"/>
      <c r="AQ380" s="39" t="str">
        <f t="shared" si="20"/>
        <v>Monique Sheffield</v>
      </c>
    </row>
    <row r="381" spans="1:43" ht="15" x14ac:dyDescent="0.25">
      <c r="A381" s="75">
        <v>380</v>
      </c>
      <c r="B381" s="64">
        <v>16</v>
      </c>
      <c r="C381" s="74" t="str">
        <f>IF(G381=1,AQ381,IF(G381="BLK",$AI$17," "))</f>
        <v xml:space="preserve"> </v>
      </c>
      <c r="D381" s="129"/>
      <c r="E381" s="55"/>
      <c r="F381" s="56"/>
      <c r="G381" s="58"/>
      <c r="H381" s="58"/>
      <c r="I381" s="58" t="str">
        <f>IF(C381=$AI$17,$AJ$17," ")</f>
        <v xml:space="preserve"> </v>
      </c>
      <c r="J381" s="55"/>
      <c r="K381" s="55" t="s">
        <v>100</v>
      </c>
      <c r="L381" s="55"/>
      <c r="M381" s="55"/>
      <c r="N381" s="56"/>
      <c r="O381" s="55"/>
      <c r="P381" s="55"/>
      <c r="Q381" s="55"/>
      <c r="R381" s="55"/>
      <c r="S381" s="55"/>
      <c r="T381" s="54">
        <v>1</v>
      </c>
      <c r="U381" s="53" t="s">
        <v>289</v>
      </c>
      <c r="V381" s="40" t="s">
        <v>138</v>
      </c>
      <c r="W381" s="15">
        <v>4</v>
      </c>
      <c r="X381" s="15" t="s">
        <v>72</v>
      </c>
      <c r="Y381" s="15"/>
      <c r="Z381" s="15"/>
      <c r="AA381" s="15"/>
      <c r="AH381" s="67"/>
      <c r="AI381"/>
      <c r="AJ381" s="67"/>
      <c r="AK381"/>
      <c r="AO381" s="39">
        <f t="shared" si="19"/>
        <v>0</v>
      </c>
      <c r="AP381" s="39"/>
      <c r="AQ381" s="39" t="str">
        <f t="shared" si="20"/>
        <v>BLANK</v>
      </c>
    </row>
    <row r="382" spans="1:43" ht="15" x14ac:dyDescent="0.25">
      <c r="A382" s="75">
        <v>381</v>
      </c>
      <c r="B382" s="64">
        <v>17</v>
      </c>
      <c r="C382" s="66" t="str">
        <f>IF(G382=1,AQ382," ")</f>
        <v xml:space="preserve"> </v>
      </c>
      <c r="D382" s="65"/>
      <c r="E382" s="55"/>
      <c r="F382" s="56"/>
      <c r="G382" s="58"/>
      <c r="H382" s="58"/>
      <c r="I382" s="58" t="str">
        <f>IF(C382=$AI$18,$AJ$18," ")</f>
        <v xml:space="preserve"> </v>
      </c>
      <c r="J382" s="55"/>
      <c r="K382" s="55" t="s">
        <v>100</v>
      </c>
      <c r="L382" s="55"/>
      <c r="M382" s="55"/>
      <c r="N382" s="56"/>
      <c r="O382" s="55"/>
      <c r="P382" s="55"/>
      <c r="Q382" s="55"/>
      <c r="R382" s="55"/>
      <c r="S382" s="55"/>
      <c r="T382" s="54">
        <v>1</v>
      </c>
      <c r="U382" s="53" t="s">
        <v>289</v>
      </c>
      <c r="V382" s="40" t="s">
        <v>138</v>
      </c>
      <c r="W382" s="15">
        <v>4</v>
      </c>
      <c r="X382" s="15" t="s">
        <v>72</v>
      </c>
      <c r="Y382" s="15"/>
      <c r="Z382" s="15"/>
      <c r="AA382" s="15"/>
      <c r="AH382" s="67"/>
      <c r="AI382"/>
      <c r="AJ382" s="67"/>
      <c r="AK382"/>
      <c r="AO382" s="39">
        <f t="shared" si="19"/>
        <v>0</v>
      </c>
      <c r="AP382" s="39"/>
      <c r="AQ382" s="39" t="str">
        <f t="shared" si="20"/>
        <v>BLANK</v>
      </c>
    </row>
    <row r="383" spans="1:43" ht="15" x14ac:dyDescent="0.25">
      <c r="A383" s="75">
        <v>382</v>
      </c>
      <c r="B383" s="64">
        <v>18</v>
      </c>
      <c r="C383" s="66" t="str">
        <f>IF(G383=1,AQ383," ")</f>
        <v xml:space="preserve"> </v>
      </c>
      <c r="D383" s="65"/>
      <c r="E383" s="55"/>
      <c r="F383" s="56"/>
      <c r="G383" s="58"/>
      <c r="H383" s="58"/>
      <c r="I383" s="58" t="str">
        <f>IF(C383=$AI$19,$AJ$19," ")</f>
        <v xml:space="preserve"> </v>
      </c>
      <c r="J383" s="55"/>
      <c r="K383" s="55" t="s">
        <v>100</v>
      </c>
      <c r="L383" s="55"/>
      <c r="M383" s="55"/>
      <c r="N383" s="56"/>
      <c r="O383" s="55"/>
      <c r="P383" s="55"/>
      <c r="Q383" s="55"/>
      <c r="R383" s="55"/>
      <c r="S383" s="55"/>
      <c r="T383" s="54">
        <v>1</v>
      </c>
      <c r="U383" s="53" t="s">
        <v>289</v>
      </c>
      <c r="V383" s="40" t="s">
        <v>138</v>
      </c>
      <c r="W383" s="15">
        <v>4</v>
      </c>
      <c r="X383" s="15" t="s">
        <v>72</v>
      </c>
      <c r="Y383" s="15"/>
      <c r="Z383" s="15"/>
      <c r="AA383" s="15"/>
      <c r="AH383" s="67"/>
      <c r="AI383"/>
      <c r="AJ383" s="67"/>
      <c r="AK383"/>
      <c r="AO383" s="39">
        <f t="shared" si="19"/>
        <v>0</v>
      </c>
      <c r="AP383" s="39"/>
      <c r="AQ383" s="39" t="str">
        <f t="shared" si="20"/>
        <v>Write In</v>
      </c>
    </row>
    <row r="384" spans="1:43" thickBot="1" x14ac:dyDescent="0.3">
      <c r="A384" s="38">
        <v>383</v>
      </c>
      <c r="B384" s="64">
        <v>19</v>
      </c>
      <c r="C384" s="66"/>
      <c r="D384" s="65"/>
      <c r="E384" s="55"/>
      <c r="F384" s="56"/>
      <c r="G384" s="58"/>
      <c r="H384" s="58"/>
      <c r="I384" s="58"/>
      <c r="J384" s="55"/>
      <c r="K384" s="55"/>
      <c r="L384" s="55"/>
      <c r="M384" s="55"/>
      <c r="N384" s="56"/>
      <c r="O384" s="55"/>
      <c r="P384" s="55"/>
      <c r="Q384" s="55"/>
      <c r="R384" s="55"/>
      <c r="S384" s="55"/>
      <c r="T384" s="54">
        <v>1</v>
      </c>
      <c r="U384" s="53" t="s">
        <v>289</v>
      </c>
      <c r="V384" s="40" t="s">
        <v>136</v>
      </c>
      <c r="W384" s="15">
        <v>24</v>
      </c>
      <c r="X384" s="15" t="s">
        <v>72</v>
      </c>
      <c r="Y384" s="15"/>
      <c r="Z384" s="15"/>
      <c r="AA384" s="15"/>
      <c r="AH384" s="67"/>
      <c r="AI384"/>
      <c r="AJ384" s="67"/>
      <c r="AK384"/>
      <c r="AO384" s="39">
        <f t="shared" si="19"/>
        <v>0</v>
      </c>
      <c r="AP384" s="39"/>
      <c r="AQ384" s="39">
        <f t="shared" si="20"/>
        <v>0</v>
      </c>
    </row>
    <row r="385" spans="1:43" ht="16.5" thickBot="1" x14ac:dyDescent="0.3">
      <c r="A385" s="38">
        <v>384</v>
      </c>
      <c r="B385" s="64">
        <v>20</v>
      </c>
      <c r="C385" s="74" t="s">
        <v>290</v>
      </c>
      <c r="D385" s="71"/>
      <c r="E385" s="58"/>
      <c r="F385" s="73"/>
      <c r="G385" s="59">
        <v>0</v>
      </c>
      <c r="H385" s="59">
        <v>0</v>
      </c>
      <c r="I385" s="58"/>
      <c r="J385" s="55"/>
      <c r="K385" s="55" t="s">
        <v>97</v>
      </c>
      <c r="L385" s="55"/>
      <c r="M385" s="55"/>
      <c r="N385" s="56"/>
      <c r="O385" s="55"/>
      <c r="P385" s="55"/>
      <c r="Q385" s="55"/>
      <c r="R385" s="55"/>
      <c r="S385" s="55"/>
      <c r="T385" s="54">
        <v>1</v>
      </c>
      <c r="U385" s="53" t="s">
        <v>289</v>
      </c>
      <c r="V385" s="40" t="s">
        <v>136</v>
      </c>
      <c r="W385" s="15">
        <v>24</v>
      </c>
      <c r="X385" s="15" t="s">
        <v>72</v>
      </c>
      <c r="Y385" s="15"/>
      <c r="Z385" s="15"/>
      <c r="AA385" s="15"/>
      <c r="AH385" s="67"/>
      <c r="AI385"/>
      <c r="AJ385" s="67"/>
      <c r="AK385"/>
      <c r="AO385" s="39">
        <f t="shared" si="19"/>
        <v>0</v>
      </c>
      <c r="AP385" s="39"/>
      <c r="AQ385" s="39">
        <f t="shared" si="20"/>
        <v>0</v>
      </c>
    </row>
    <row r="386" spans="1:43" ht="16.5" thickBot="1" x14ac:dyDescent="0.3">
      <c r="A386" s="38">
        <v>385</v>
      </c>
      <c r="B386" s="64">
        <v>21</v>
      </c>
      <c r="C386" s="74" t="s">
        <v>96</v>
      </c>
      <c r="D386" s="71"/>
      <c r="E386" s="58"/>
      <c r="F386" s="73"/>
      <c r="G386" s="59">
        <v>0</v>
      </c>
      <c r="H386" s="59">
        <v>0</v>
      </c>
      <c r="I386" s="58"/>
      <c r="J386" s="55"/>
      <c r="K386" s="55" t="s">
        <v>95</v>
      </c>
      <c r="L386" s="55"/>
      <c r="M386" s="55"/>
      <c r="N386" s="56"/>
      <c r="O386" s="55"/>
      <c r="P386" s="55"/>
      <c r="Q386" s="55"/>
      <c r="R386" s="55"/>
      <c r="S386" s="55"/>
      <c r="T386" s="54">
        <v>1</v>
      </c>
      <c r="U386" s="53" t="s">
        <v>289</v>
      </c>
      <c r="V386" s="40" t="s">
        <v>136</v>
      </c>
      <c r="W386" s="15">
        <v>24</v>
      </c>
      <c r="X386" s="15" t="s">
        <v>72</v>
      </c>
      <c r="Y386" s="15"/>
      <c r="Z386" s="15"/>
      <c r="AA386" s="15"/>
      <c r="AH386" s="67"/>
      <c r="AI386"/>
      <c r="AJ386" s="67"/>
      <c r="AK386"/>
      <c r="AO386" s="39">
        <f t="shared" ref="AO386:AO449" si="21">_xlfn.XLOOKUP(B386,$AH$4:$AH$11,$AI$4:$AI$11,0)</f>
        <v>0</v>
      </c>
      <c r="AP386" s="39"/>
      <c r="AQ386" s="39">
        <f t="shared" si="20"/>
        <v>0</v>
      </c>
    </row>
    <row r="387" spans="1:43" ht="16.5" thickBot="1" x14ac:dyDescent="0.3">
      <c r="A387" s="38">
        <v>386</v>
      </c>
      <c r="B387" s="64">
        <v>22</v>
      </c>
      <c r="C387" s="74" t="s">
        <v>94</v>
      </c>
      <c r="D387" s="71"/>
      <c r="E387" s="58"/>
      <c r="F387" s="73"/>
      <c r="G387" s="59">
        <v>0</v>
      </c>
      <c r="H387" s="59">
        <v>0</v>
      </c>
      <c r="I387" s="58"/>
      <c r="J387" s="55"/>
      <c r="K387" s="55" t="s">
        <v>93</v>
      </c>
      <c r="L387" s="55"/>
      <c r="M387" s="55"/>
      <c r="N387" s="56"/>
      <c r="O387" s="55"/>
      <c r="P387" s="55"/>
      <c r="Q387" s="55"/>
      <c r="R387" s="55"/>
      <c r="S387" s="55"/>
      <c r="T387" s="54">
        <v>1</v>
      </c>
      <c r="U387" s="53" t="s">
        <v>289</v>
      </c>
      <c r="V387" s="40" t="s">
        <v>136</v>
      </c>
      <c r="W387" s="15">
        <v>24</v>
      </c>
      <c r="X387" s="15" t="s">
        <v>72</v>
      </c>
      <c r="Y387" s="15"/>
      <c r="Z387" s="15"/>
      <c r="AA387" s="15"/>
      <c r="AH387" s="67"/>
      <c r="AI387"/>
      <c r="AJ387" s="67"/>
      <c r="AK387"/>
      <c r="AO387" s="39">
        <f t="shared" si="21"/>
        <v>0</v>
      </c>
      <c r="AP387" s="39"/>
      <c r="AQ387" s="39">
        <f t="shared" si="20"/>
        <v>0</v>
      </c>
    </row>
    <row r="388" spans="1:43" ht="16.5" thickBot="1" x14ac:dyDescent="0.3">
      <c r="A388" s="38">
        <v>387</v>
      </c>
      <c r="B388" s="64">
        <v>23</v>
      </c>
      <c r="C388" s="74" t="s">
        <v>77</v>
      </c>
      <c r="D388" s="71"/>
      <c r="E388" s="58">
        <v>1033</v>
      </c>
      <c r="F388" s="80">
        <v>59</v>
      </c>
      <c r="G388" s="59">
        <v>0</v>
      </c>
      <c r="H388" s="151">
        <v>1</v>
      </c>
      <c r="I388" s="58" t="s">
        <v>107</v>
      </c>
      <c r="J388" s="55"/>
      <c r="K388" s="55" t="s">
        <v>77</v>
      </c>
      <c r="L388" s="55"/>
      <c r="M388" s="55"/>
      <c r="N388" s="56"/>
      <c r="O388" s="55"/>
      <c r="P388" s="55"/>
      <c r="Q388" s="55"/>
      <c r="R388" s="55"/>
      <c r="S388" s="55"/>
      <c r="T388" s="54">
        <v>1</v>
      </c>
      <c r="U388" s="53" t="s">
        <v>289</v>
      </c>
      <c r="V388" s="40" t="s">
        <v>136</v>
      </c>
      <c r="W388" s="15">
        <v>24</v>
      </c>
      <c r="X388" s="15" t="s">
        <v>72</v>
      </c>
      <c r="Y388" s="15"/>
      <c r="Z388" s="15"/>
      <c r="AA388" s="15"/>
      <c r="AH388" s="67"/>
      <c r="AI388"/>
      <c r="AJ388" s="67"/>
      <c r="AK388"/>
      <c r="AO388" s="39">
        <f t="shared" si="21"/>
        <v>0</v>
      </c>
      <c r="AP388" s="39"/>
      <c r="AQ388" s="39">
        <f t="shared" si="20"/>
        <v>0</v>
      </c>
    </row>
    <row r="389" spans="1:43" ht="16.5" thickBot="1" x14ac:dyDescent="0.3">
      <c r="A389" s="38">
        <v>388</v>
      </c>
      <c r="B389" s="64">
        <v>24</v>
      </c>
      <c r="C389" s="72" t="s">
        <v>92</v>
      </c>
      <c r="D389" s="71"/>
      <c r="E389" s="68"/>
      <c r="F389" s="70"/>
      <c r="G389" s="136"/>
      <c r="H389" s="69"/>
      <c r="I389" s="69"/>
      <c r="J389" s="68"/>
      <c r="K389" s="68" t="s">
        <v>91</v>
      </c>
      <c r="L389" s="55"/>
      <c r="M389" s="55"/>
      <c r="N389" s="56"/>
      <c r="O389" s="55"/>
      <c r="P389" s="55"/>
      <c r="Q389" s="55"/>
      <c r="R389" s="55"/>
      <c r="S389" s="55"/>
      <c r="T389" s="54">
        <v>1</v>
      </c>
      <c r="U389" s="53" t="s">
        <v>289</v>
      </c>
      <c r="V389" s="40" t="s">
        <v>136</v>
      </c>
      <c r="W389" s="15">
        <v>24</v>
      </c>
      <c r="X389" s="15" t="s">
        <v>72</v>
      </c>
      <c r="Y389" s="15"/>
      <c r="Z389" s="15"/>
      <c r="AA389" s="15"/>
      <c r="AH389" s="67"/>
      <c r="AI389"/>
      <c r="AJ389" s="67"/>
      <c r="AK389"/>
      <c r="AO389" s="39">
        <f t="shared" si="21"/>
        <v>0</v>
      </c>
      <c r="AP389" s="39"/>
      <c r="AQ389" s="39">
        <f t="shared" ref="AQ389:AQ452" si="22">_xlfn.XLOOKUP(B389,$AH$12:$AH$19,$AI$12:$AI$19,0)</f>
        <v>0</v>
      </c>
    </row>
    <row r="390" spans="1:43" x14ac:dyDescent="0.25">
      <c r="A390" s="38">
        <v>389</v>
      </c>
      <c r="B390" s="64">
        <v>25</v>
      </c>
      <c r="C390" s="66"/>
      <c r="D390" s="65"/>
      <c r="E390" s="55"/>
      <c r="F390" s="56"/>
      <c r="G390" s="59"/>
      <c r="H390" s="58"/>
      <c r="I390" s="58"/>
      <c r="J390" s="55"/>
      <c r="K390" s="55"/>
      <c r="L390" s="55"/>
      <c r="M390" s="55"/>
      <c r="N390" s="56"/>
      <c r="O390" s="55"/>
      <c r="P390" s="55"/>
      <c r="Q390" s="55"/>
      <c r="R390" s="55"/>
      <c r="S390" s="55"/>
      <c r="T390" s="54">
        <v>1</v>
      </c>
      <c r="U390" s="53" t="s">
        <v>289</v>
      </c>
      <c r="V390" s="40" t="s">
        <v>136</v>
      </c>
      <c r="W390" s="15">
        <v>24</v>
      </c>
      <c r="X390" s="15" t="s">
        <v>72</v>
      </c>
      <c r="Y390" s="15"/>
      <c r="Z390" s="15"/>
      <c r="AA390" s="15"/>
      <c r="AH390" s="67"/>
      <c r="AI390"/>
      <c r="AJ390" s="67"/>
      <c r="AK390"/>
      <c r="AL390"/>
      <c r="AM390"/>
      <c r="AN390"/>
      <c r="AO390" s="39">
        <f t="shared" si="21"/>
        <v>0</v>
      </c>
      <c r="AP390" s="39"/>
      <c r="AQ390" s="39">
        <f t="shared" si="22"/>
        <v>0</v>
      </c>
    </row>
    <row r="391" spans="1:43" x14ac:dyDescent="0.25">
      <c r="A391" s="38">
        <v>390</v>
      </c>
      <c r="B391" s="64">
        <v>26</v>
      </c>
      <c r="C391" s="63" t="s">
        <v>90</v>
      </c>
      <c r="D391" s="62"/>
      <c r="E391" s="61">
        <f>SUBTOTAL(9,G369:G389)</f>
        <v>9</v>
      </c>
      <c r="F391" s="60"/>
      <c r="G391" s="59"/>
      <c r="H391" s="58"/>
      <c r="I391" s="57"/>
      <c r="J391" s="55"/>
      <c r="K391" s="55" t="s">
        <v>89</v>
      </c>
      <c r="L391" s="55"/>
      <c r="M391" s="55"/>
      <c r="N391" s="56"/>
      <c r="O391" s="55"/>
      <c r="P391" s="55"/>
      <c r="Q391" s="55"/>
      <c r="R391" s="55"/>
      <c r="S391" s="55"/>
      <c r="T391" s="54">
        <v>1</v>
      </c>
      <c r="U391" s="53" t="s">
        <v>289</v>
      </c>
      <c r="V391" s="40" t="s">
        <v>136</v>
      </c>
      <c r="W391" s="15">
        <v>24</v>
      </c>
      <c r="X391" s="15" t="s">
        <v>72</v>
      </c>
      <c r="Y391" s="15"/>
      <c r="Z391" s="15"/>
      <c r="AA391" s="15"/>
      <c r="AH391" s="67"/>
      <c r="AI391"/>
      <c r="AJ391" s="67"/>
      <c r="AK391"/>
      <c r="AL391"/>
      <c r="AM391"/>
      <c r="AN391"/>
      <c r="AO391" s="39">
        <f t="shared" si="21"/>
        <v>0</v>
      </c>
      <c r="AP391" s="39"/>
      <c r="AQ391" s="39">
        <f t="shared" si="22"/>
        <v>0</v>
      </c>
    </row>
    <row r="392" spans="1:43" ht="16.5" thickBot="1" x14ac:dyDescent="0.3">
      <c r="A392" s="38">
        <v>391</v>
      </c>
      <c r="B392" s="52">
        <v>27</v>
      </c>
      <c r="C392" s="51" t="s">
        <v>88</v>
      </c>
      <c r="D392" s="50"/>
      <c r="E392" s="49">
        <f>SUBTOTAL(9,H369:H389)</f>
        <v>10</v>
      </c>
      <c r="F392" s="48">
        <f>SUBTOTAL(9,H369:H385)</f>
        <v>9</v>
      </c>
      <c r="G392" s="47"/>
      <c r="H392" s="46"/>
      <c r="I392" s="46"/>
      <c r="J392" s="45"/>
      <c r="K392" s="43" t="s">
        <v>87</v>
      </c>
      <c r="L392" s="43"/>
      <c r="M392" s="43"/>
      <c r="N392" s="44"/>
      <c r="O392" s="43"/>
      <c r="P392" s="43"/>
      <c r="Q392" s="43"/>
      <c r="R392" s="43"/>
      <c r="S392" s="43"/>
      <c r="T392" s="42">
        <v>1</v>
      </c>
      <c r="U392" s="106" t="s">
        <v>289</v>
      </c>
      <c r="V392" s="40" t="s">
        <v>136</v>
      </c>
      <c r="W392" s="15">
        <v>24</v>
      </c>
      <c r="X392" s="15" t="s">
        <v>72</v>
      </c>
      <c r="Y392" s="15"/>
      <c r="Z392" s="15"/>
      <c r="AA392" s="15"/>
      <c r="AH392" s="67"/>
      <c r="AI392"/>
      <c r="AJ392" s="67"/>
      <c r="AK392"/>
      <c r="AL392"/>
      <c r="AM392"/>
      <c r="AN392"/>
      <c r="AO392" s="39">
        <f t="shared" si="21"/>
        <v>0</v>
      </c>
      <c r="AP392" s="39"/>
      <c r="AQ392" s="39">
        <f t="shared" si="22"/>
        <v>0</v>
      </c>
    </row>
    <row r="393" spans="1:43" ht="16.5" thickBot="1" x14ac:dyDescent="0.3">
      <c r="A393" s="38">
        <v>392</v>
      </c>
      <c r="G393" s="13"/>
      <c r="N393" s="147"/>
      <c r="O393" s="146"/>
      <c r="P393" s="146"/>
      <c r="Q393" s="146"/>
      <c r="R393" s="146"/>
      <c r="S393" s="146"/>
      <c r="T393" s="182"/>
      <c r="U393" s="2" t="s">
        <v>268</v>
      </c>
      <c r="V393" s="40"/>
      <c r="W393" s="15"/>
      <c r="X393" s="15" t="s">
        <v>72</v>
      </c>
      <c r="Y393" s="15"/>
      <c r="Z393" s="15"/>
      <c r="AA393" s="15"/>
      <c r="AH393" s="67"/>
      <c r="AI393"/>
      <c r="AJ393" s="67"/>
      <c r="AK393"/>
      <c r="AL393"/>
      <c r="AM393"/>
      <c r="AN393"/>
      <c r="AO393" s="39">
        <f t="shared" si="21"/>
        <v>0</v>
      </c>
      <c r="AP393" s="39"/>
      <c r="AQ393" s="39">
        <f t="shared" si="22"/>
        <v>0</v>
      </c>
    </row>
    <row r="394" spans="1:43" x14ac:dyDescent="0.25">
      <c r="A394" s="38">
        <v>393</v>
      </c>
      <c r="B394" s="105">
        <v>1</v>
      </c>
      <c r="C394" s="104" t="s">
        <v>50</v>
      </c>
      <c r="D394" s="103"/>
      <c r="E394" s="101"/>
      <c r="F394" s="102"/>
      <c r="G394" s="101" t="s">
        <v>286</v>
      </c>
      <c r="H394" s="98"/>
      <c r="I394" s="98"/>
      <c r="J394" s="98"/>
      <c r="K394" s="100" t="s">
        <v>118</v>
      </c>
      <c r="L394" s="185"/>
      <c r="M394" s="98"/>
      <c r="N394" s="170"/>
      <c r="O394" s="145"/>
      <c r="P394" s="145"/>
      <c r="Q394" s="145"/>
      <c r="R394" s="145"/>
      <c r="S394" s="145"/>
      <c r="T394" s="184">
        <v>1</v>
      </c>
      <c r="U394" s="96" t="s">
        <v>286</v>
      </c>
      <c r="V394" s="40" t="s">
        <v>145</v>
      </c>
      <c r="W394" s="15"/>
      <c r="X394" s="15" t="s">
        <v>72</v>
      </c>
      <c r="Y394" s="15"/>
      <c r="Z394" s="15"/>
      <c r="AA394" s="15"/>
      <c r="AH394" s="67"/>
      <c r="AI394"/>
      <c r="AJ394" s="67"/>
      <c r="AK394"/>
      <c r="AL394"/>
      <c r="AM394"/>
      <c r="AN394"/>
      <c r="AO394" s="39">
        <f t="shared" si="21"/>
        <v>0</v>
      </c>
      <c r="AP394" s="39"/>
      <c r="AQ394" s="39">
        <f t="shared" si="22"/>
        <v>0</v>
      </c>
    </row>
    <row r="395" spans="1:43" ht="16.5" thickBot="1" x14ac:dyDescent="0.3">
      <c r="A395" s="38">
        <v>394</v>
      </c>
      <c r="B395" s="64">
        <v>2</v>
      </c>
      <c r="C395" s="66" t="s">
        <v>116</v>
      </c>
      <c r="D395" s="65"/>
      <c r="E395" s="55"/>
      <c r="F395" s="56"/>
      <c r="H395" s="55"/>
      <c r="I395" s="58"/>
      <c r="J395" s="55"/>
      <c r="K395" s="55" t="s">
        <v>115</v>
      </c>
      <c r="L395" s="55"/>
      <c r="M395" s="55"/>
      <c r="N395" s="144"/>
      <c r="O395" s="143"/>
      <c r="P395" s="143"/>
      <c r="Q395" s="143"/>
      <c r="R395" s="143"/>
      <c r="S395" s="143"/>
      <c r="T395" s="174">
        <v>1</v>
      </c>
      <c r="U395" s="53" t="s">
        <v>286</v>
      </c>
      <c r="V395" s="40" t="s">
        <v>144</v>
      </c>
      <c r="W395" s="15"/>
      <c r="X395" s="15" t="s">
        <v>72</v>
      </c>
      <c r="Y395" s="15"/>
      <c r="Z395" s="15"/>
      <c r="AA395" s="15"/>
      <c r="AH395" s="67"/>
      <c r="AI395"/>
      <c r="AJ395" s="67"/>
      <c r="AK395"/>
      <c r="AL395"/>
      <c r="AM395"/>
      <c r="AN395"/>
      <c r="AO395" s="39">
        <f t="shared" si="21"/>
        <v>0</v>
      </c>
      <c r="AP395" s="39"/>
      <c r="AQ395" s="39">
        <f t="shared" si="22"/>
        <v>0</v>
      </c>
    </row>
    <row r="396" spans="1:43" ht="21.75" thickBot="1" x14ac:dyDescent="0.3">
      <c r="A396" s="38">
        <v>395</v>
      </c>
      <c r="B396" s="64">
        <v>3</v>
      </c>
      <c r="C396" s="92" t="s">
        <v>113</v>
      </c>
      <c r="D396" s="91" t="s">
        <v>112</v>
      </c>
      <c r="E396" s="87" t="s">
        <v>111</v>
      </c>
      <c r="F396" s="90" t="s">
        <v>110</v>
      </c>
      <c r="G396" s="89"/>
      <c r="H396" s="86"/>
      <c r="I396" s="87"/>
      <c r="J396" s="86"/>
      <c r="K396" s="86" t="s">
        <v>103</v>
      </c>
      <c r="L396" s="87">
        <v>1032</v>
      </c>
      <c r="M396" s="87"/>
      <c r="N396" s="88"/>
      <c r="O396" s="87"/>
      <c r="P396" s="87" t="s">
        <v>108</v>
      </c>
      <c r="Q396" s="116">
        <v>2</v>
      </c>
      <c r="R396" s="87"/>
      <c r="S396" s="176"/>
      <c r="T396" s="175">
        <v>1</v>
      </c>
      <c r="U396" s="84" t="s">
        <v>286</v>
      </c>
      <c r="V396" s="40" t="s">
        <v>138</v>
      </c>
      <c r="W396" s="15">
        <v>2</v>
      </c>
      <c r="X396" s="15" t="s">
        <v>72</v>
      </c>
      <c r="Y396" s="15"/>
      <c r="Z396" s="15"/>
      <c r="AA396" s="15"/>
      <c r="AH396" s="67"/>
      <c r="AI396"/>
      <c r="AJ396" s="67"/>
      <c r="AK396"/>
      <c r="AL396"/>
      <c r="AM396"/>
      <c r="AN396"/>
      <c r="AO396" s="39" t="str">
        <f t="shared" si="21"/>
        <v>BOC District 2</v>
      </c>
      <c r="AP396" s="39"/>
      <c r="AQ396" s="39">
        <f t="shared" si="22"/>
        <v>0</v>
      </c>
    </row>
    <row r="397" spans="1:43" thickBot="1" x14ac:dyDescent="0.3">
      <c r="A397" s="38">
        <v>396</v>
      </c>
      <c r="B397" s="64">
        <v>4</v>
      </c>
      <c r="C397" s="66" t="str">
        <f>IF(G397=1,AO397," ")</f>
        <v xml:space="preserve">Alicia Adams </v>
      </c>
      <c r="D397" s="71"/>
      <c r="E397" s="82">
        <v>1032</v>
      </c>
      <c r="F397" s="80">
        <v>61</v>
      </c>
      <c r="G397" s="58">
        <v>1</v>
      </c>
      <c r="H397" s="58">
        <v>1</v>
      </c>
      <c r="I397" s="58" t="str">
        <f>IF(C397=$AI$5,$AJ$5," ")</f>
        <v>REP</v>
      </c>
      <c r="J397" s="55" t="s">
        <v>104</v>
      </c>
      <c r="K397" s="55" t="s">
        <v>103</v>
      </c>
      <c r="L397" s="55"/>
      <c r="M397" s="55"/>
      <c r="N397" s="56"/>
      <c r="O397" s="55"/>
      <c r="P397" s="55"/>
      <c r="Q397" s="55"/>
      <c r="R397" s="55"/>
      <c r="S397" s="143"/>
      <c r="T397" s="174">
        <v>1</v>
      </c>
      <c r="U397" s="53" t="s">
        <v>286</v>
      </c>
      <c r="V397" s="40" t="s">
        <v>138</v>
      </c>
      <c r="W397" s="15">
        <v>2</v>
      </c>
      <c r="X397" s="15" t="s">
        <v>72</v>
      </c>
      <c r="Y397" s="15"/>
      <c r="Z397" s="15"/>
      <c r="AA397" s="15"/>
      <c r="AH397" s="67"/>
      <c r="AI397"/>
      <c r="AJ397" s="67"/>
      <c r="AK397"/>
      <c r="AL397"/>
      <c r="AM397"/>
      <c r="AN397"/>
      <c r="AO397" s="39" t="str">
        <f t="shared" si="21"/>
        <v xml:space="preserve">Alicia Adams </v>
      </c>
      <c r="AP397" s="39"/>
      <c r="AQ397" s="39">
        <f t="shared" si="22"/>
        <v>0</v>
      </c>
    </row>
    <row r="398" spans="1:43" thickBot="1" x14ac:dyDescent="0.3">
      <c r="A398" s="38">
        <v>397</v>
      </c>
      <c r="B398" s="64">
        <v>5</v>
      </c>
      <c r="C398" s="66" t="str">
        <f>IF(G398=1,AO398," ")</f>
        <v>Erick Allen</v>
      </c>
      <c r="D398" s="71"/>
      <c r="E398" s="81">
        <v>1032</v>
      </c>
      <c r="F398" s="80">
        <v>62</v>
      </c>
      <c r="G398" s="58">
        <v>1</v>
      </c>
      <c r="H398" s="58">
        <f>G398</f>
        <v>1</v>
      </c>
      <c r="I398" s="58" t="str">
        <f>IF(C398=$AI$6,$AJ$6," ")</f>
        <v>DEM</v>
      </c>
      <c r="J398" s="55" t="s">
        <v>104</v>
      </c>
      <c r="K398" s="55" t="s">
        <v>103</v>
      </c>
      <c r="L398" s="55"/>
      <c r="M398" s="55"/>
      <c r="N398" s="144"/>
      <c r="O398" s="143"/>
      <c r="P398" s="143"/>
      <c r="Q398" s="143"/>
      <c r="R398" s="143"/>
      <c r="S398" s="143"/>
      <c r="T398" s="174">
        <v>1</v>
      </c>
      <c r="U398" s="53" t="s">
        <v>286</v>
      </c>
      <c r="V398" s="40" t="s">
        <v>138</v>
      </c>
      <c r="W398" s="15">
        <v>2</v>
      </c>
      <c r="X398" s="15" t="s">
        <v>72</v>
      </c>
      <c r="Y398" s="15"/>
      <c r="Z398" s="15"/>
      <c r="AA398" s="15"/>
      <c r="AH398" s="67"/>
      <c r="AI398"/>
      <c r="AJ398" s="67"/>
      <c r="AK398"/>
      <c r="AL398"/>
      <c r="AM398"/>
      <c r="AN398"/>
      <c r="AO398" s="39" t="str">
        <f t="shared" si="21"/>
        <v>Erick Allen</v>
      </c>
      <c r="AP398" s="39"/>
      <c r="AQ398" s="39">
        <f t="shared" si="22"/>
        <v>0</v>
      </c>
    </row>
    <row r="399" spans="1:43" thickBot="1" x14ac:dyDescent="0.3">
      <c r="A399" s="38">
        <v>398</v>
      </c>
      <c r="B399" s="64">
        <v>6</v>
      </c>
      <c r="C399" s="66" t="str">
        <f>IF(G399=1,AO399," ")</f>
        <v>Jaha V. Howard</v>
      </c>
      <c r="D399" s="71"/>
      <c r="E399" s="81">
        <v>1033</v>
      </c>
      <c r="F399" s="80">
        <v>62</v>
      </c>
      <c r="G399" s="58">
        <v>1</v>
      </c>
      <c r="H399" s="58">
        <f>G399</f>
        <v>1</v>
      </c>
      <c r="I399" s="58" t="str">
        <f>IF(C399=$AI$7,$AJ$7," ")</f>
        <v>DEM</v>
      </c>
      <c r="J399" s="55" t="s">
        <v>104</v>
      </c>
      <c r="K399" s="55" t="s">
        <v>103</v>
      </c>
      <c r="L399" s="55"/>
      <c r="M399" s="55"/>
      <c r="N399" s="144"/>
      <c r="O399" s="143"/>
      <c r="P399" s="143"/>
      <c r="Q399" s="143"/>
      <c r="R399" s="143"/>
      <c r="S399" s="143"/>
      <c r="T399" s="174">
        <v>1</v>
      </c>
      <c r="U399" s="53" t="s">
        <v>286</v>
      </c>
      <c r="V399" s="40" t="s">
        <v>138</v>
      </c>
      <c r="W399" s="15">
        <v>2</v>
      </c>
      <c r="X399" s="15" t="s">
        <v>72</v>
      </c>
      <c r="Y399" s="15"/>
      <c r="Z399" s="15"/>
      <c r="AA399" s="15"/>
      <c r="AI399"/>
      <c r="AJ399" s="67"/>
      <c r="AK399"/>
      <c r="AL399"/>
      <c r="AM399"/>
      <c r="AN399"/>
      <c r="AO399" s="39" t="str">
        <f t="shared" si="21"/>
        <v>Jaha V. Howard</v>
      </c>
      <c r="AP399" s="39"/>
      <c r="AQ399" s="39">
        <f t="shared" si="22"/>
        <v>0</v>
      </c>
    </row>
    <row r="400" spans="1:43" thickBot="1" x14ac:dyDescent="0.3">
      <c r="A400" s="38">
        <v>399</v>
      </c>
      <c r="B400" s="64">
        <v>7</v>
      </c>
      <c r="C400" s="66" t="str">
        <f>IF(G400=1,AO400," ")</f>
        <v>Tanisha Whorton</v>
      </c>
      <c r="D400" s="71"/>
      <c r="E400" s="81">
        <v>1033</v>
      </c>
      <c r="F400" s="80">
        <v>62</v>
      </c>
      <c r="G400" s="58">
        <v>1</v>
      </c>
      <c r="H400" s="58">
        <f>G400</f>
        <v>1</v>
      </c>
      <c r="I400" s="58" t="str">
        <f>IF(C400=$AI$8,$AJ$8," ")</f>
        <v>DEM</v>
      </c>
      <c r="J400" s="55" t="s">
        <v>104</v>
      </c>
      <c r="K400" s="55" t="s">
        <v>103</v>
      </c>
      <c r="L400" s="55"/>
      <c r="M400" s="55"/>
      <c r="N400" s="144"/>
      <c r="O400" s="143"/>
      <c r="P400" s="143"/>
      <c r="Q400" s="143"/>
      <c r="R400" s="143"/>
      <c r="S400" s="143"/>
      <c r="T400" s="174">
        <v>1</v>
      </c>
      <c r="U400" s="53" t="s">
        <v>286</v>
      </c>
      <c r="V400" s="40" t="s">
        <v>138</v>
      </c>
      <c r="W400" s="15">
        <v>2</v>
      </c>
      <c r="X400" s="15" t="s">
        <v>72</v>
      </c>
      <c r="Y400" s="15"/>
      <c r="Z400" s="15"/>
      <c r="AA400" s="15"/>
      <c r="AI400"/>
      <c r="AJ400" s="67"/>
      <c r="AK400"/>
      <c r="AL400"/>
      <c r="AM400"/>
      <c r="AN400"/>
      <c r="AO400" s="39" t="str">
        <f t="shared" si="21"/>
        <v>Tanisha Whorton</v>
      </c>
      <c r="AP400" s="39"/>
      <c r="AQ400" s="39">
        <f t="shared" si="22"/>
        <v>0</v>
      </c>
    </row>
    <row r="401" spans="1:43" thickBot="1" x14ac:dyDescent="0.3">
      <c r="A401" s="38">
        <v>400</v>
      </c>
      <c r="B401" s="64">
        <v>8</v>
      </c>
      <c r="C401" s="66" t="str">
        <f>IF(G401=1,AO401," ")</f>
        <v>Tracy Stevenson</v>
      </c>
      <c r="D401" s="71"/>
      <c r="E401" s="81">
        <v>1033</v>
      </c>
      <c r="F401" s="80">
        <v>62</v>
      </c>
      <c r="G401" s="58">
        <v>1</v>
      </c>
      <c r="H401" s="58">
        <f>G401</f>
        <v>1</v>
      </c>
      <c r="I401" s="58" t="str">
        <f>IF(C401=$AI$9,$AJ$9," ")</f>
        <v>DEM</v>
      </c>
      <c r="J401" s="55" t="s">
        <v>104</v>
      </c>
      <c r="K401" s="55" t="s">
        <v>103</v>
      </c>
      <c r="L401" s="55"/>
      <c r="M401" s="55"/>
      <c r="N401" s="144"/>
      <c r="O401" s="143"/>
      <c r="P401" s="143"/>
      <c r="Q401" s="143"/>
      <c r="R401" s="143"/>
      <c r="S401" s="143"/>
      <c r="T401" s="174">
        <v>1</v>
      </c>
      <c r="U401" s="53" t="s">
        <v>286</v>
      </c>
      <c r="V401" s="40" t="s">
        <v>138</v>
      </c>
      <c r="W401" s="15">
        <v>2</v>
      </c>
      <c r="X401" s="15" t="s">
        <v>72</v>
      </c>
      <c r="Y401" s="15"/>
      <c r="Z401" s="15"/>
      <c r="AA401" s="15"/>
      <c r="AH401" s="67"/>
      <c r="AI401"/>
      <c r="AJ401" s="67"/>
      <c r="AK401"/>
      <c r="AL401"/>
      <c r="AM401"/>
      <c r="AN401"/>
      <c r="AO401" s="39" t="str">
        <f t="shared" si="21"/>
        <v>Tracy Stevenson</v>
      </c>
      <c r="AP401" s="39"/>
      <c r="AQ401" s="39">
        <f t="shared" si="22"/>
        <v>0</v>
      </c>
    </row>
    <row r="402" spans="1:43" ht="15" x14ac:dyDescent="0.25">
      <c r="A402" s="38">
        <v>401</v>
      </c>
      <c r="B402" s="64">
        <v>9</v>
      </c>
      <c r="C402" s="74"/>
      <c r="D402" s="129"/>
      <c r="E402" s="68"/>
      <c r="F402" s="73"/>
      <c r="G402" s="58"/>
      <c r="H402" s="58"/>
      <c r="I402" s="58"/>
      <c r="J402" s="55"/>
      <c r="K402" s="55" t="s">
        <v>103</v>
      </c>
      <c r="L402" s="55"/>
      <c r="M402" s="55"/>
      <c r="N402" s="144"/>
      <c r="O402" s="143"/>
      <c r="P402" s="143"/>
      <c r="Q402" s="143"/>
      <c r="R402" s="143"/>
      <c r="S402" s="143"/>
      <c r="T402" s="174">
        <v>1</v>
      </c>
      <c r="U402" s="53" t="s">
        <v>286</v>
      </c>
      <c r="V402" s="40" t="s">
        <v>138</v>
      </c>
      <c r="W402" s="15">
        <v>2</v>
      </c>
      <c r="X402" s="15" t="s">
        <v>72</v>
      </c>
      <c r="Y402" s="15"/>
      <c r="Z402" s="15"/>
      <c r="AA402" s="15"/>
      <c r="AH402" s="67"/>
      <c r="AI402"/>
      <c r="AJ402" s="67"/>
      <c r="AK402"/>
      <c r="AO402" s="39" t="str">
        <f t="shared" si="21"/>
        <v>BLANK</v>
      </c>
      <c r="AP402" s="39"/>
      <c r="AQ402" s="39">
        <f t="shared" si="22"/>
        <v>0</v>
      </c>
    </row>
    <row r="403" spans="1:43" ht="15" x14ac:dyDescent="0.25">
      <c r="A403" s="38">
        <v>402</v>
      </c>
      <c r="B403" s="64">
        <v>10</v>
      </c>
      <c r="C403" s="66" t="str">
        <f>IF(G403=1,AO403," ")</f>
        <v xml:space="preserve"> </v>
      </c>
      <c r="D403" s="65"/>
      <c r="E403" s="55"/>
      <c r="F403" s="56"/>
      <c r="G403" s="58"/>
      <c r="H403" s="58"/>
      <c r="I403" s="58" t="str">
        <f>IF(C403=$AI$10,$AJ$10," ")</f>
        <v xml:space="preserve"> </v>
      </c>
      <c r="J403" s="55"/>
      <c r="K403" s="55" t="s">
        <v>103</v>
      </c>
      <c r="L403" s="55"/>
      <c r="M403" s="55"/>
      <c r="N403" s="144"/>
      <c r="O403" s="143"/>
      <c r="P403" s="143"/>
      <c r="Q403" s="143"/>
      <c r="R403" s="143"/>
      <c r="S403" s="143"/>
      <c r="T403" s="174">
        <v>1</v>
      </c>
      <c r="U403" s="53" t="s">
        <v>286</v>
      </c>
      <c r="V403" s="40" t="s">
        <v>138</v>
      </c>
      <c r="W403" s="15">
        <v>2</v>
      </c>
      <c r="X403" s="15" t="s">
        <v>72</v>
      </c>
      <c r="Y403" s="15"/>
      <c r="Z403" s="15"/>
      <c r="AA403" s="15"/>
      <c r="AB403" s="4">
        <v>61</v>
      </c>
      <c r="AC403" s="5" t="s">
        <v>288</v>
      </c>
      <c r="AD403" s="83" t="s">
        <v>107</v>
      </c>
      <c r="AH403" s="67"/>
      <c r="AI403"/>
      <c r="AJ403" s="67"/>
      <c r="AK403"/>
      <c r="AO403" s="39" t="str">
        <f t="shared" si="21"/>
        <v>Write In</v>
      </c>
      <c r="AP403" s="39"/>
      <c r="AQ403" s="39">
        <f t="shared" si="22"/>
        <v>0</v>
      </c>
    </row>
    <row r="404" spans="1:43" ht="21.75" thickBot="1" x14ac:dyDescent="0.3">
      <c r="A404" s="75">
        <v>403</v>
      </c>
      <c r="B404" s="64">
        <v>11</v>
      </c>
      <c r="C404" s="92" t="s">
        <v>101</v>
      </c>
      <c r="D404" s="183" t="s">
        <v>112</v>
      </c>
      <c r="E404" s="87" t="s">
        <v>111</v>
      </c>
      <c r="F404" s="90" t="s">
        <v>110</v>
      </c>
      <c r="G404" s="113"/>
      <c r="H404" s="87"/>
      <c r="I404" s="87"/>
      <c r="J404" s="86"/>
      <c r="K404" s="86" t="s">
        <v>100</v>
      </c>
      <c r="L404" s="87">
        <v>1033</v>
      </c>
      <c r="M404" s="87"/>
      <c r="N404" s="88"/>
      <c r="O404" s="87"/>
      <c r="P404" s="87" t="s">
        <v>108</v>
      </c>
      <c r="Q404" s="116">
        <v>4</v>
      </c>
      <c r="R404" s="87"/>
      <c r="S404" s="176"/>
      <c r="T404" s="175">
        <v>1</v>
      </c>
      <c r="U404" s="84" t="s">
        <v>286</v>
      </c>
      <c r="V404" s="40" t="s">
        <v>138</v>
      </c>
      <c r="W404" s="15">
        <v>4</v>
      </c>
      <c r="X404" s="15" t="s">
        <v>72</v>
      </c>
      <c r="Y404" s="15"/>
      <c r="Z404" s="15"/>
      <c r="AA404" s="15"/>
      <c r="AB404" s="4">
        <v>63</v>
      </c>
      <c r="AC404" s="5" t="s">
        <v>287</v>
      </c>
      <c r="AD404" s="83" t="s">
        <v>107</v>
      </c>
      <c r="AH404" s="67"/>
      <c r="AI404"/>
      <c r="AJ404" s="67"/>
      <c r="AK404"/>
      <c r="AO404" s="39">
        <f t="shared" si="21"/>
        <v>0</v>
      </c>
      <c r="AP404" s="39"/>
      <c r="AQ404" s="39" t="str">
        <f t="shared" si="22"/>
        <v>BOC District 4</v>
      </c>
    </row>
    <row r="405" spans="1:43" thickBot="1" x14ac:dyDescent="0.3">
      <c r="A405" s="75">
        <v>404</v>
      </c>
      <c r="B405" s="64">
        <v>12</v>
      </c>
      <c r="C405" s="66" t="str">
        <f>IF(G405=1,AQ405," ")</f>
        <v>Julien Grhas</v>
      </c>
      <c r="D405" s="71"/>
      <c r="E405" s="82">
        <v>1032</v>
      </c>
      <c r="F405" s="80">
        <v>63</v>
      </c>
      <c r="G405" s="58">
        <v>1</v>
      </c>
      <c r="H405" s="58">
        <f>G405</f>
        <v>1</v>
      </c>
      <c r="I405" s="58" t="str">
        <f>IF(C405=$AI$13,$AJ$13," ")</f>
        <v>REP</v>
      </c>
      <c r="J405" s="55" t="s">
        <v>104</v>
      </c>
      <c r="K405" s="55" t="s">
        <v>100</v>
      </c>
      <c r="L405" s="55"/>
      <c r="M405" s="55"/>
      <c r="N405" s="144"/>
      <c r="O405" s="143"/>
      <c r="P405" s="143"/>
      <c r="Q405" s="143"/>
      <c r="R405" s="143"/>
      <c r="S405" s="143"/>
      <c r="T405" s="174">
        <v>1</v>
      </c>
      <c r="U405" s="53" t="s">
        <v>286</v>
      </c>
      <c r="V405" s="40" t="s">
        <v>138</v>
      </c>
      <c r="W405" s="15">
        <v>4</v>
      </c>
      <c r="X405" s="15" t="s">
        <v>72</v>
      </c>
      <c r="Y405" s="15"/>
      <c r="Z405" s="15"/>
      <c r="AA405" s="15"/>
      <c r="AH405" s="67"/>
      <c r="AI405"/>
      <c r="AJ405" s="67"/>
      <c r="AK405"/>
      <c r="AO405" s="39">
        <f t="shared" si="21"/>
        <v>0</v>
      </c>
      <c r="AP405" s="39"/>
      <c r="AQ405" s="39" t="str">
        <f t="shared" si="22"/>
        <v>Julien Grhas</v>
      </c>
    </row>
    <row r="406" spans="1:43" thickBot="1" x14ac:dyDescent="0.3">
      <c r="A406" s="75">
        <v>405</v>
      </c>
      <c r="B406" s="64">
        <v>13</v>
      </c>
      <c r="C406" s="66" t="str">
        <f>IF(G406=1,AQ406," ")</f>
        <v>Matthew Hardwick</v>
      </c>
      <c r="D406" s="71"/>
      <c r="E406" s="82">
        <v>1033</v>
      </c>
      <c r="F406" s="80">
        <v>63</v>
      </c>
      <c r="G406" s="58">
        <v>1</v>
      </c>
      <c r="H406" s="58">
        <f>G406</f>
        <v>1</v>
      </c>
      <c r="I406" s="58" t="str">
        <f>IF(C406=$AI$14,$AJ$14," ")</f>
        <v>REP</v>
      </c>
      <c r="J406" s="55" t="s">
        <v>104</v>
      </c>
      <c r="K406" s="55" t="s">
        <v>100</v>
      </c>
      <c r="L406" s="55"/>
      <c r="M406" s="55"/>
      <c r="N406" s="144"/>
      <c r="O406" s="143"/>
      <c r="P406" s="143"/>
      <c r="Q406" s="143"/>
      <c r="R406" s="143"/>
      <c r="S406" s="143"/>
      <c r="T406" s="174">
        <v>1</v>
      </c>
      <c r="U406" s="53" t="s">
        <v>286</v>
      </c>
      <c r="V406" s="40" t="s">
        <v>138</v>
      </c>
      <c r="W406" s="15">
        <v>4</v>
      </c>
      <c r="X406" s="15" t="s">
        <v>72</v>
      </c>
      <c r="Y406" s="15"/>
      <c r="Z406" s="15"/>
      <c r="AA406" s="15"/>
      <c r="AB406" s="4">
        <v>62</v>
      </c>
      <c r="AC406" s="5" t="s">
        <v>288</v>
      </c>
      <c r="AD406" s="5" t="s">
        <v>105</v>
      </c>
      <c r="AH406" s="67"/>
      <c r="AI406"/>
      <c r="AJ406" s="67"/>
      <c r="AK406"/>
      <c r="AO406" s="39">
        <f t="shared" si="21"/>
        <v>0</v>
      </c>
      <c r="AP406" s="39"/>
      <c r="AQ406" s="39" t="str">
        <f t="shared" si="22"/>
        <v>Matthew Hardwick</v>
      </c>
    </row>
    <row r="407" spans="1:43" thickBot="1" x14ac:dyDescent="0.3">
      <c r="A407" s="75">
        <v>406</v>
      </c>
      <c r="B407" s="64">
        <v>14</v>
      </c>
      <c r="C407" s="66" t="str">
        <f>IF(G407=1,AQ407," ")</f>
        <v>Yashica Marshall</v>
      </c>
      <c r="D407" s="71"/>
      <c r="E407" s="81">
        <v>1032</v>
      </c>
      <c r="F407" s="80">
        <v>64</v>
      </c>
      <c r="G407" s="58">
        <v>1</v>
      </c>
      <c r="H407" s="58">
        <f>G407</f>
        <v>1</v>
      </c>
      <c r="I407" s="58" t="str">
        <f>IF(C407=$AI$15,$AJ$15," ")</f>
        <v>DEM</v>
      </c>
      <c r="J407" s="55" t="s">
        <v>104</v>
      </c>
      <c r="K407" s="55" t="s">
        <v>100</v>
      </c>
      <c r="L407" s="55"/>
      <c r="M407" s="55"/>
      <c r="N407" s="144"/>
      <c r="O407" s="143"/>
      <c r="P407" s="143"/>
      <c r="Q407" s="143"/>
      <c r="R407" s="143"/>
      <c r="S407" s="143"/>
      <c r="T407" s="174">
        <v>1</v>
      </c>
      <c r="U407" s="53" t="s">
        <v>286</v>
      </c>
      <c r="V407" s="40" t="s">
        <v>138</v>
      </c>
      <c r="W407" s="15">
        <v>4</v>
      </c>
      <c r="X407" s="15" t="s">
        <v>72</v>
      </c>
      <c r="Y407" s="15"/>
      <c r="Z407" s="15"/>
      <c r="AA407" s="15"/>
      <c r="AB407" s="4">
        <v>64</v>
      </c>
      <c r="AC407" s="5" t="s">
        <v>287</v>
      </c>
      <c r="AD407" s="5" t="s">
        <v>105</v>
      </c>
      <c r="AH407" s="67"/>
      <c r="AI407"/>
      <c r="AJ407" s="67"/>
      <c r="AK407"/>
      <c r="AO407" s="39">
        <f t="shared" si="21"/>
        <v>0</v>
      </c>
      <c r="AP407" s="39"/>
      <c r="AQ407" s="39" t="str">
        <f t="shared" si="22"/>
        <v>Yashica Marshall</v>
      </c>
    </row>
    <row r="408" spans="1:43" thickBot="1" x14ac:dyDescent="0.3">
      <c r="A408" s="75">
        <v>407</v>
      </c>
      <c r="B408" s="64">
        <v>15</v>
      </c>
      <c r="C408" s="66" t="str">
        <f>IF(G408=1,AQ408," ")</f>
        <v>Monique Sheffield</v>
      </c>
      <c r="D408" s="71"/>
      <c r="E408" s="81">
        <v>1033</v>
      </c>
      <c r="F408" s="80">
        <v>64</v>
      </c>
      <c r="G408" s="58">
        <v>1</v>
      </c>
      <c r="H408" s="58">
        <f>G408</f>
        <v>1</v>
      </c>
      <c r="I408" s="58" t="str">
        <f>IF(C408=$AI$16,$AJ$16," ")</f>
        <v>DEM</v>
      </c>
      <c r="J408" s="55" t="s">
        <v>104</v>
      </c>
      <c r="K408" s="55" t="s">
        <v>100</v>
      </c>
      <c r="L408" s="55"/>
      <c r="M408" s="55"/>
      <c r="N408" s="144"/>
      <c r="O408" s="143"/>
      <c r="P408" s="143"/>
      <c r="Q408" s="143"/>
      <c r="R408" s="143"/>
      <c r="S408" s="143"/>
      <c r="T408" s="174">
        <v>1</v>
      </c>
      <c r="U408" s="53" t="s">
        <v>286</v>
      </c>
      <c r="V408" s="40" t="s">
        <v>138</v>
      </c>
      <c r="W408" s="15">
        <v>4</v>
      </c>
      <c r="X408" s="15" t="s">
        <v>72</v>
      </c>
      <c r="Y408" s="15"/>
      <c r="Z408" s="15"/>
      <c r="AA408" s="15"/>
      <c r="AH408" s="67"/>
      <c r="AI408"/>
      <c r="AJ408" s="67"/>
      <c r="AK408"/>
      <c r="AO408" s="39">
        <f t="shared" si="21"/>
        <v>0</v>
      </c>
      <c r="AP408" s="39"/>
      <c r="AQ408" s="39" t="str">
        <f t="shared" si="22"/>
        <v>Monique Sheffield</v>
      </c>
    </row>
    <row r="409" spans="1:43" ht="15" x14ac:dyDescent="0.25">
      <c r="A409" s="75">
        <v>408</v>
      </c>
      <c r="B409" s="64">
        <v>16</v>
      </c>
      <c r="C409" s="74" t="str">
        <f>IF(G409=1,AQ409,IF(G409="BLK",$AI$17," "))</f>
        <v xml:space="preserve"> </v>
      </c>
      <c r="D409" s="129"/>
      <c r="E409" s="55"/>
      <c r="F409" s="56"/>
      <c r="G409" s="58"/>
      <c r="H409" s="58"/>
      <c r="I409" s="58" t="str">
        <f>IF(C409=$AI$17,$AJ$17," ")</f>
        <v xml:space="preserve"> </v>
      </c>
      <c r="J409" s="55"/>
      <c r="K409" s="55" t="s">
        <v>100</v>
      </c>
      <c r="L409" s="55"/>
      <c r="M409" s="55"/>
      <c r="N409" s="144"/>
      <c r="O409" s="143"/>
      <c r="P409" s="143"/>
      <c r="Q409" s="143"/>
      <c r="R409" s="143"/>
      <c r="S409" s="143"/>
      <c r="T409" s="174">
        <v>1</v>
      </c>
      <c r="U409" s="53" t="s">
        <v>286</v>
      </c>
      <c r="V409" s="40" t="s">
        <v>138</v>
      </c>
      <c r="W409" s="15">
        <v>4</v>
      </c>
      <c r="X409" s="15" t="s">
        <v>72</v>
      </c>
      <c r="Y409" s="15"/>
      <c r="Z409" s="15"/>
      <c r="AA409" s="15"/>
      <c r="AH409" s="67"/>
      <c r="AI409"/>
      <c r="AJ409" s="67"/>
      <c r="AK409"/>
      <c r="AO409" s="39">
        <f t="shared" si="21"/>
        <v>0</v>
      </c>
      <c r="AP409" s="39"/>
      <c r="AQ409" s="39" t="str">
        <f t="shared" si="22"/>
        <v>BLANK</v>
      </c>
    </row>
    <row r="410" spans="1:43" ht="15" x14ac:dyDescent="0.25">
      <c r="A410" s="75">
        <v>409</v>
      </c>
      <c r="B410" s="64">
        <v>17</v>
      </c>
      <c r="C410" s="66" t="str">
        <f>IF(G410=1,AQ410," ")</f>
        <v xml:space="preserve"> </v>
      </c>
      <c r="D410" s="65"/>
      <c r="E410" s="55"/>
      <c r="F410" s="56"/>
      <c r="G410" s="58"/>
      <c r="H410" s="58"/>
      <c r="I410" s="58" t="str">
        <f>IF(C410=$AI$18,$AJ$18," ")</f>
        <v xml:space="preserve"> </v>
      </c>
      <c r="J410" s="55"/>
      <c r="K410" s="55" t="s">
        <v>100</v>
      </c>
      <c r="L410" s="55"/>
      <c r="M410" s="55"/>
      <c r="N410" s="144"/>
      <c r="O410" s="143"/>
      <c r="P410" s="143"/>
      <c r="Q410" s="143"/>
      <c r="R410" s="143"/>
      <c r="S410" s="143"/>
      <c r="T410" s="174">
        <v>1</v>
      </c>
      <c r="U410" s="53" t="s">
        <v>286</v>
      </c>
      <c r="V410" s="40" t="s">
        <v>138</v>
      </c>
      <c r="W410" s="15">
        <v>4</v>
      </c>
      <c r="X410" s="15" t="s">
        <v>72</v>
      </c>
      <c r="Y410" s="15"/>
      <c r="Z410" s="15"/>
      <c r="AA410" s="15"/>
      <c r="AH410" s="67"/>
      <c r="AI410"/>
      <c r="AJ410" s="67"/>
      <c r="AK410"/>
      <c r="AO410" s="39">
        <f t="shared" si="21"/>
        <v>0</v>
      </c>
      <c r="AP410" s="39"/>
      <c r="AQ410" s="39" t="str">
        <f t="shared" si="22"/>
        <v>BLANK</v>
      </c>
    </row>
    <row r="411" spans="1:43" ht="15" x14ac:dyDescent="0.25">
      <c r="A411" s="75">
        <v>410</v>
      </c>
      <c r="B411" s="64">
        <v>18</v>
      </c>
      <c r="C411" s="66" t="str">
        <f>IF(G411=1,AQ411," ")</f>
        <v xml:space="preserve"> </v>
      </c>
      <c r="D411" s="65"/>
      <c r="E411" s="55"/>
      <c r="F411" s="56"/>
      <c r="G411" s="58"/>
      <c r="H411" s="58"/>
      <c r="I411" s="58" t="str">
        <f>IF(C411=$AI$19,$AJ$19," ")</f>
        <v xml:space="preserve"> </v>
      </c>
      <c r="J411" s="55"/>
      <c r="K411" s="55" t="s">
        <v>100</v>
      </c>
      <c r="L411" s="55"/>
      <c r="M411" s="55"/>
      <c r="N411" s="144"/>
      <c r="O411" s="143"/>
      <c r="P411" s="143"/>
      <c r="Q411" s="143"/>
      <c r="R411" s="143"/>
      <c r="S411" s="143"/>
      <c r="T411" s="174">
        <v>1</v>
      </c>
      <c r="U411" s="53" t="s">
        <v>286</v>
      </c>
      <c r="V411" s="40" t="s">
        <v>138</v>
      </c>
      <c r="W411" s="15">
        <v>4</v>
      </c>
      <c r="X411" s="15" t="s">
        <v>72</v>
      </c>
      <c r="Y411" s="15"/>
      <c r="Z411" s="15"/>
      <c r="AA411" s="15"/>
      <c r="AH411" s="67"/>
      <c r="AI411"/>
      <c r="AJ411" s="67"/>
      <c r="AK411"/>
      <c r="AO411" s="39">
        <f t="shared" si="21"/>
        <v>0</v>
      </c>
      <c r="AP411" s="39"/>
      <c r="AQ411" s="39" t="str">
        <f t="shared" si="22"/>
        <v>Write In</v>
      </c>
    </row>
    <row r="412" spans="1:43" thickBot="1" x14ac:dyDescent="0.3">
      <c r="A412" s="38">
        <v>411</v>
      </c>
      <c r="B412" s="64">
        <v>19</v>
      </c>
      <c r="C412" s="66"/>
      <c r="D412" s="65"/>
      <c r="E412" s="55"/>
      <c r="F412" s="56"/>
      <c r="G412" s="58"/>
      <c r="H412" s="58"/>
      <c r="I412" s="58"/>
      <c r="J412" s="55"/>
      <c r="K412" s="55"/>
      <c r="L412" s="55"/>
      <c r="M412" s="55"/>
      <c r="N412" s="144"/>
      <c r="O412" s="143"/>
      <c r="P412" s="143"/>
      <c r="Q412" s="143"/>
      <c r="R412" s="143"/>
      <c r="S412" s="143"/>
      <c r="T412" s="174">
        <v>1</v>
      </c>
      <c r="U412" s="53" t="s">
        <v>286</v>
      </c>
      <c r="V412" s="40" t="s">
        <v>136</v>
      </c>
      <c r="W412" s="15">
        <v>24</v>
      </c>
      <c r="X412" s="15" t="s">
        <v>72</v>
      </c>
      <c r="Y412" s="15"/>
      <c r="Z412" s="15"/>
      <c r="AA412" s="15"/>
      <c r="AH412" s="67"/>
      <c r="AI412"/>
      <c r="AJ412" s="67"/>
      <c r="AK412"/>
      <c r="AO412" s="39">
        <f t="shared" si="21"/>
        <v>0</v>
      </c>
      <c r="AP412" s="39"/>
      <c r="AQ412" s="39">
        <f t="shared" si="22"/>
        <v>0</v>
      </c>
    </row>
    <row r="413" spans="1:43" ht="16.5" thickBot="1" x14ac:dyDescent="0.3">
      <c r="A413" s="38">
        <v>412</v>
      </c>
      <c r="B413" s="64">
        <v>20</v>
      </c>
      <c r="C413" s="74" t="s">
        <v>98</v>
      </c>
      <c r="D413" s="71"/>
      <c r="E413" s="58"/>
      <c r="F413" s="73"/>
      <c r="G413" s="59">
        <v>0</v>
      </c>
      <c r="H413" s="59">
        <v>0</v>
      </c>
      <c r="I413" s="58"/>
      <c r="J413" s="55"/>
      <c r="K413" s="55" t="s">
        <v>97</v>
      </c>
      <c r="L413" s="55"/>
      <c r="M413" s="55"/>
      <c r="N413" s="144"/>
      <c r="O413" s="143"/>
      <c r="P413" s="143"/>
      <c r="Q413" s="143"/>
      <c r="R413" s="143"/>
      <c r="S413" s="143"/>
      <c r="T413" s="174">
        <v>1</v>
      </c>
      <c r="U413" s="53" t="s">
        <v>286</v>
      </c>
      <c r="V413" s="40" t="s">
        <v>136</v>
      </c>
      <c r="W413" s="15">
        <v>24</v>
      </c>
      <c r="X413" s="15" t="s">
        <v>72</v>
      </c>
      <c r="Y413" s="15"/>
      <c r="Z413" s="15"/>
      <c r="AA413" s="15"/>
      <c r="AH413" s="67"/>
      <c r="AI413"/>
      <c r="AJ413" s="67"/>
      <c r="AK413"/>
      <c r="AO413" s="39">
        <f t="shared" si="21"/>
        <v>0</v>
      </c>
      <c r="AP413" s="39"/>
      <c r="AQ413" s="39">
        <f t="shared" si="22"/>
        <v>0</v>
      </c>
    </row>
    <row r="414" spans="1:43" ht="16.5" thickBot="1" x14ac:dyDescent="0.3">
      <c r="A414" s="38">
        <v>413</v>
      </c>
      <c r="B414" s="64">
        <v>21</v>
      </c>
      <c r="C414" s="74" t="s">
        <v>96</v>
      </c>
      <c r="D414" s="71"/>
      <c r="E414" s="58"/>
      <c r="F414" s="73"/>
      <c r="G414" s="59">
        <v>0</v>
      </c>
      <c r="H414" s="59">
        <v>0</v>
      </c>
      <c r="I414" s="58"/>
      <c r="J414" s="55"/>
      <c r="K414" s="55" t="s">
        <v>95</v>
      </c>
      <c r="L414" s="55"/>
      <c r="M414" s="55"/>
      <c r="N414" s="144"/>
      <c r="O414" s="143"/>
      <c r="P414" s="143"/>
      <c r="Q414" s="143"/>
      <c r="R414" s="143"/>
      <c r="S414" s="143"/>
      <c r="T414" s="174">
        <v>1</v>
      </c>
      <c r="U414" s="53" t="s">
        <v>286</v>
      </c>
      <c r="V414" s="40" t="s">
        <v>136</v>
      </c>
      <c r="W414" s="15">
        <v>24</v>
      </c>
      <c r="X414" s="15" t="s">
        <v>72</v>
      </c>
      <c r="Y414" s="15"/>
      <c r="Z414" s="15"/>
      <c r="AA414" s="15"/>
      <c r="AH414" s="67"/>
      <c r="AI414"/>
      <c r="AJ414" s="67"/>
      <c r="AK414"/>
      <c r="AO414" s="39">
        <f t="shared" si="21"/>
        <v>0</v>
      </c>
      <c r="AP414" s="39"/>
      <c r="AQ414" s="39">
        <f t="shared" si="22"/>
        <v>0</v>
      </c>
    </row>
    <row r="415" spans="1:43" ht="16.5" thickBot="1" x14ac:dyDescent="0.3">
      <c r="A415" s="38">
        <v>414</v>
      </c>
      <c r="B415" s="64">
        <v>22</v>
      </c>
      <c r="C415" s="74" t="s">
        <v>94</v>
      </c>
      <c r="D415" s="71"/>
      <c r="E415" s="58"/>
      <c r="F415" s="73"/>
      <c r="G415" s="59">
        <v>0</v>
      </c>
      <c r="H415" s="59">
        <v>0</v>
      </c>
      <c r="I415" s="58"/>
      <c r="J415" s="55"/>
      <c r="K415" s="55" t="s">
        <v>93</v>
      </c>
      <c r="L415" s="55"/>
      <c r="M415" s="55"/>
      <c r="N415" s="144"/>
      <c r="O415" s="143"/>
      <c r="P415" s="143"/>
      <c r="Q415" s="143"/>
      <c r="R415" s="143"/>
      <c r="S415" s="143"/>
      <c r="T415" s="174">
        <v>1</v>
      </c>
      <c r="U415" s="53" t="s">
        <v>286</v>
      </c>
      <c r="V415" s="40" t="s">
        <v>136</v>
      </c>
      <c r="W415" s="15">
        <v>24</v>
      </c>
      <c r="X415" s="15" t="s">
        <v>72</v>
      </c>
      <c r="Y415" s="15"/>
      <c r="Z415" s="15"/>
      <c r="AA415" s="15"/>
      <c r="AH415" s="67"/>
      <c r="AI415"/>
      <c r="AJ415" s="67"/>
      <c r="AK415"/>
      <c r="AO415" s="39">
        <f t="shared" si="21"/>
        <v>0</v>
      </c>
      <c r="AP415" s="39"/>
      <c r="AQ415" s="39">
        <f t="shared" si="22"/>
        <v>0</v>
      </c>
    </row>
    <row r="416" spans="1:43" ht="16.5" thickBot="1" x14ac:dyDescent="0.3">
      <c r="A416" s="38">
        <v>415</v>
      </c>
      <c r="B416" s="64">
        <v>23</v>
      </c>
      <c r="C416" s="74" t="s">
        <v>77</v>
      </c>
      <c r="D416" s="71"/>
      <c r="E416" s="58"/>
      <c r="F416" s="73"/>
      <c r="G416" s="59">
        <v>0</v>
      </c>
      <c r="H416" s="59">
        <v>0</v>
      </c>
      <c r="I416" s="58"/>
      <c r="J416" s="55"/>
      <c r="K416" s="55" t="s">
        <v>77</v>
      </c>
      <c r="L416" s="55"/>
      <c r="M416" s="55"/>
      <c r="N416" s="56"/>
      <c r="O416" s="55"/>
      <c r="P416" s="55"/>
      <c r="Q416" s="55"/>
      <c r="R416" s="55"/>
      <c r="S416" s="55"/>
      <c r="T416" s="54">
        <v>1</v>
      </c>
      <c r="U416" s="53" t="s">
        <v>286</v>
      </c>
      <c r="V416" s="40" t="s">
        <v>136</v>
      </c>
      <c r="W416" s="15">
        <v>24</v>
      </c>
      <c r="X416" s="15" t="s">
        <v>72</v>
      </c>
      <c r="Y416" s="15"/>
      <c r="Z416" s="15"/>
      <c r="AA416" s="15"/>
      <c r="AH416" s="67"/>
      <c r="AI416"/>
      <c r="AJ416" s="67"/>
      <c r="AK416"/>
      <c r="AO416" s="39">
        <f t="shared" si="21"/>
        <v>0</v>
      </c>
      <c r="AP416" s="39"/>
      <c r="AQ416" s="39">
        <f t="shared" si="22"/>
        <v>0</v>
      </c>
    </row>
    <row r="417" spans="1:43" ht="16.5" thickBot="1" x14ac:dyDescent="0.3">
      <c r="A417" s="38">
        <v>416</v>
      </c>
      <c r="B417" s="64">
        <v>24</v>
      </c>
      <c r="C417" s="72" t="s">
        <v>92</v>
      </c>
      <c r="D417" s="71"/>
      <c r="E417" s="130"/>
      <c r="F417" s="70"/>
      <c r="G417" s="59">
        <v>0</v>
      </c>
      <c r="H417" s="59">
        <v>0</v>
      </c>
      <c r="I417" s="69"/>
      <c r="J417" s="68"/>
      <c r="K417" s="68" t="s">
        <v>91</v>
      </c>
      <c r="L417" s="55"/>
      <c r="M417" s="55"/>
      <c r="N417" s="56"/>
      <c r="O417" s="55"/>
      <c r="P417" s="55"/>
      <c r="Q417" s="55"/>
      <c r="R417" s="55"/>
      <c r="S417" s="55"/>
      <c r="T417" s="54">
        <v>1</v>
      </c>
      <c r="U417" s="53" t="s">
        <v>286</v>
      </c>
      <c r="V417" s="40" t="s">
        <v>136</v>
      </c>
      <c r="W417" s="15">
        <v>24</v>
      </c>
      <c r="X417" s="15" t="s">
        <v>72</v>
      </c>
      <c r="Y417" s="15"/>
      <c r="Z417" s="15"/>
      <c r="AA417" s="15"/>
      <c r="AH417" s="67"/>
      <c r="AI417"/>
      <c r="AJ417" s="67"/>
      <c r="AK417"/>
      <c r="AO417" s="39">
        <f t="shared" si="21"/>
        <v>0</v>
      </c>
      <c r="AP417" s="39"/>
      <c r="AQ417" s="39">
        <f t="shared" si="22"/>
        <v>0</v>
      </c>
    </row>
    <row r="418" spans="1:43" x14ac:dyDescent="0.25">
      <c r="A418" s="38">
        <v>417</v>
      </c>
      <c r="B418" s="64">
        <v>25</v>
      </c>
      <c r="C418" s="66"/>
      <c r="D418" s="65"/>
      <c r="E418" s="55"/>
      <c r="F418" s="56"/>
      <c r="G418" s="59"/>
      <c r="H418" s="58"/>
      <c r="I418" s="58"/>
      <c r="J418" s="55"/>
      <c r="K418" s="55"/>
      <c r="L418" s="55"/>
      <c r="M418" s="55"/>
      <c r="N418" s="56"/>
      <c r="O418" s="55"/>
      <c r="P418" s="55"/>
      <c r="Q418" s="55"/>
      <c r="R418" s="55"/>
      <c r="S418" s="55"/>
      <c r="T418" s="54">
        <v>1</v>
      </c>
      <c r="U418" s="53" t="s">
        <v>286</v>
      </c>
      <c r="V418" s="40" t="s">
        <v>136</v>
      </c>
      <c r="W418" s="15">
        <v>24</v>
      </c>
      <c r="X418" s="15" t="s">
        <v>72</v>
      </c>
      <c r="Y418" s="15"/>
      <c r="Z418" s="15"/>
      <c r="AA418" s="15"/>
      <c r="AH418" s="67"/>
      <c r="AI418"/>
      <c r="AJ418" s="67"/>
      <c r="AK418"/>
      <c r="AL418"/>
      <c r="AM418"/>
      <c r="AN418"/>
      <c r="AO418" s="39">
        <f t="shared" si="21"/>
        <v>0</v>
      </c>
      <c r="AP418" s="39"/>
      <c r="AQ418" s="39">
        <f t="shared" si="22"/>
        <v>0</v>
      </c>
    </row>
    <row r="419" spans="1:43" x14ac:dyDescent="0.25">
      <c r="A419" s="38">
        <v>418</v>
      </c>
      <c r="B419" s="64">
        <v>26</v>
      </c>
      <c r="C419" s="63" t="s">
        <v>90</v>
      </c>
      <c r="D419" s="62"/>
      <c r="E419" s="61">
        <f>SUBTOTAL(9,G397:G417)</f>
        <v>9</v>
      </c>
      <c r="F419" s="60"/>
      <c r="G419" s="59"/>
      <c r="H419" s="58"/>
      <c r="I419" s="57"/>
      <c r="J419" s="55"/>
      <c r="K419" s="55" t="s">
        <v>89</v>
      </c>
      <c r="L419" s="55"/>
      <c r="M419" s="55"/>
      <c r="N419" s="56"/>
      <c r="O419" s="55"/>
      <c r="P419" s="55"/>
      <c r="Q419" s="55"/>
      <c r="R419" s="55"/>
      <c r="S419" s="55"/>
      <c r="T419" s="54">
        <v>1</v>
      </c>
      <c r="U419" s="53" t="s">
        <v>286</v>
      </c>
      <c r="V419" s="40" t="s">
        <v>136</v>
      </c>
      <c r="W419" s="15">
        <v>24</v>
      </c>
      <c r="X419" s="15" t="s">
        <v>72</v>
      </c>
      <c r="Y419" s="15"/>
      <c r="Z419" s="15"/>
      <c r="AA419" s="15"/>
      <c r="AH419" s="67"/>
      <c r="AI419"/>
      <c r="AJ419" s="67"/>
      <c r="AK419"/>
      <c r="AL419"/>
      <c r="AM419"/>
      <c r="AN419"/>
      <c r="AO419" s="39">
        <f t="shared" si="21"/>
        <v>0</v>
      </c>
      <c r="AP419" s="39"/>
      <c r="AQ419" s="39">
        <f t="shared" si="22"/>
        <v>0</v>
      </c>
    </row>
    <row r="420" spans="1:43" ht="16.5" thickBot="1" x14ac:dyDescent="0.3">
      <c r="A420" s="38">
        <v>419</v>
      </c>
      <c r="B420" s="52">
        <v>27</v>
      </c>
      <c r="C420" s="51" t="s">
        <v>88</v>
      </c>
      <c r="D420" s="50"/>
      <c r="E420" s="49">
        <f>SUBTOTAL(9,H397:H417)</f>
        <v>9</v>
      </c>
      <c r="F420" s="48">
        <f>SUBTOTAL(9,H397:H413)</f>
        <v>9</v>
      </c>
      <c r="G420" s="47"/>
      <c r="H420" s="46"/>
      <c r="I420" s="46"/>
      <c r="J420" s="45"/>
      <c r="K420" s="43" t="s">
        <v>87</v>
      </c>
      <c r="L420" s="43"/>
      <c r="M420" s="43"/>
      <c r="N420" s="44"/>
      <c r="O420" s="43"/>
      <c r="P420" s="43"/>
      <c r="Q420" s="43"/>
      <c r="R420" s="43"/>
      <c r="S420" s="43"/>
      <c r="T420" s="42">
        <v>1</v>
      </c>
      <c r="U420" s="106" t="s">
        <v>286</v>
      </c>
      <c r="V420" s="40" t="s">
        <v>136</v>
      </c>
      <c r="W420" s="15">
        <v>24</v>
      </c>
      <c r="X420" s="15" t="s">
        <v>72</v>
      </c>
      <c r="Y420" s="15"/>
      <c r="Z420" s="15"/>
      <c r="AA420" s="15"/>
      <c r="AH420" s="67"/>
      <c r="AI420"/>
      <c r="AJ420" s="67"/>
      <c r="AK420"/>
      <c r="AL420"/>
      <c r="AM420"/>
      <c r="AN420"/>
      <c r="AO420" s="39">
        <f t="shared" si="21"/>
        <v>0</v>
      </c>
      <c r="AP420" s="39"/>
      <c r="AQ420" s="39">
        <f t="shared" si="22"/>
        <v>0</v>
      </c>
    </row>
    <row r="421" spans="1:43" ht="16.5" thickBot="1" x14ac:dyDescent="0.3">
      <c r="A421" s="38">
        <v>420</v>
      </c>
      <c r="G421" s="13"/>
      <c r="N421" s="147"/>
      <c r="O421" s="146"/>
      <c r="P421" s="146"/>
      <c r="Q421" s="146"/>
      <c r="R421" s="146"/>
      <c r="S421" s="146"/>
      <c r="T421" s="182"/>
      <c r="U421" s="2" t="s">
        <v>268</v>
      </c>
      <c r="V421" s="40"/>
      <c r="W421" s="15"/>
      <c r="X421" s="15" t="s">
        <v>72</v>
      </c>
      <c r="Y421" s="15"/>
      <c r="Z421" s="15"/>
      <c r="AA421" s="15"/>
      <c r="AH421" s="67"/>
      <c r="AI421"/>
      <c r="AJ421" s="67"/>
      <c r="AK421"/>
      <c r="AL421"/>
      <c r="AM421"/>
      <c r="AN421"/>
      <c r="AO421" s="39">
        <f t="shared" si="21"/>
        <v>0</v>
      </c>
      <c r="AP421" s="39"/>
      <c r="AQ421" s="39">
        <f t="shared" si="22"/>
        <v>0</v>
      </c>
    </row>
    <row r="422" spans="1:43" x14ac:dyDescent="0.25">
      <c r="A422" s="38">
        <v>421</v>
      </c>
      <c r="B422" s="105">
        <v>1</v>
      </c>
      <c r="C422" s="104" t="s">
        <v>48</v>
      </c>
      <c r="D422" s="103"/>
      <c r="E422" s="101"/>
      <c r="F422" s="102"/>
      <c r="G422" s="101" t="s">
        <v>284</v>
      </c>
      <c r="H422" s="98"/>
      <c r="I422" s="98"/>
      <c r="J422" s="98"/>
      <c r="K422" s="100" t="s">
        <v>118</v>
      </c>
      <c r="L422" s="98"/>
      <c r="M422" s="98"/>
      <c r="N422" s="99"/>
      <c r="O422" s="98"/>
      <c r="P422" s="98"/>
      <c r="Q422" s="98"/>
      <c r="R422" s="98"/>
      <c r="S422" s="98"/>
      <c r="T422" s="97">
        <v>1</v>
      </c>
      <c r="U422" s="96" t="s">
        <v>284</v>
      </c>
      <c r="V422" s="40" t="s">
        <v>117</v>
      </c>
      <c r="W422" s="15"/>
      <c r="X422" s="15" t="s">
        <v>72</v>
      </c>
      <c r="Y422" s="15"/>
      <c r="Z422" s="15"/>
      <c r="AA422" s="15"/>
      <c r="AH422" s="67"/>
      <c r="AI422"/>
      <c r="AJ422" s="67"/>
      <c r="AK422"/>
      <c r="AO422" s="39">
        <f t="shared" si="21"/>
        <v>0</v>
      </c>
      <c r="AP422" s="39"/>
      <c r="AQ422" s="39">
        <f t="shared" si="22"/>
        <v>0</v>
      </c>
    </row>
    <row r="423" spans="1:43" ht="16.5" thickBot="1" x14ac:dyDescent="0.3">
      <c r="A423" s="38">
        <v>422</v>
      </c>
      <c r="B423" s="64">
        <v>2</v>
      </c>
      <c r="C423" s="66" t="s">
        <v>116</v>
      </c>
      <c r="D423" s="65"/>
      <c r="E423" s="55"/>
      <c r="F423" s="56"/>
      <c r="H423" s="55"/>
      <c r="I423" s="58"/>
      <c r="J423" s="55"/>
      <c r="K423" s="55" t="s">
        <v>115</v>
      </c>
      <c r="L423" s="55"/>
      <c r="M423" s="55"/>
      <c r="N423" s="56"/>
      <c r="O423" s="55"/>
      <c r="P423" s="55"/>
      <c r="Q423" s="55"/>
      <c r="R423" s="55"/>
      <c r="S423" s="55"/>
      <c r="T423" s="54">
        <v>1</v>
      </c>
      <c r="U423" s="53" t="s">
        <v>284</v>
      </c>
      <c r="V423" s="40" t="s">
        <v>114</v>
      </c>
      <c r="W423" s="15"/>
      <c r="X423" s="15" t="s">
        <v>72</v>
      </c>
      <c r="Y423" s="15"/>
      <c r="Z423" s="15"/>
      <c r="AA423" s="15"/>
      <c r="AI423"/>
      <c r="AJ423" s="67"/>
      <c r="AK423"/>
      <c r="AO423" s="39">
        <f t="shared" si="21"/>
        <v>0</v>
      </c>
      <c r="AP423" s="39"/>
      <c r="AQ423" s="39">
        <f t="shared" si="22"/>
        <v>0</v>
      </c>
    </row>
    <row r="424" spans="1:43" ht="21.75" thickBot="1" x14ac:dyDescent="0.3">
      <c r="A424" s="38">
        <v>423</v>
      </c>
      <c r="B424" s="64">
        <v>3</v>
      </c>
      <c r="C424" s="92" t="s">
        <v>113</v>
      </c>
      <c r="D424" s="91" t="s">
        <v>112</v>
      </c>
      <c r="E424" s="87" t="s">
        <v>111</v>
      </c>
      <c r="F424" s="90" t="s">
        <v>110</v>
      </c>
      <c r="G424" s="89"/>
      <c r="H424" s="86"/>
      <c r="I424" s="87"/>
      <c r="J424" s="86"/>
      <c r="K424" s="86" t="s">
        <v>103</v>
      </c>
      <c r="L424" s="87">
        <v>1073</v>
      </c>
      <c r="M424" s="87" t="s">
        <v>109</v>
      </c>
      <c r="N424" s="88"/>
      <c r="O424" s="87"/>
      <c r="P424" s="87" t="s">
        <v>108</v>
      </c>
      <c r="Q424" s="87">
        <v>2</v>
      </c>
      <c r="R424" s="87"/>
      <c r="S424" s="86"/>
      <c r="T424" s="85">
        <v>1</v>
      </c>
      <c r="U424" s="84" t="s">
        <v>284</v>
      </c>
      <c r="V424" s="40" t="s">
        <v>102</v>
      </c>
      <c r="W424" s="15">
        <v>2</v>
      </c>
      <c r="X424" s="15" t="s">
        <v>72</v>
      </c>
      <c r="Y424" s="15"/>
      <c r="Z424" s="15"/>
      <c r="AA424" s="15"/>
      <c r="AH424" s="67"/>
      <c r="AI424"/>
      <c r="AJ424" s="67"/>
      <c r="AK424"/>
      <c r="AO424" s="39" t="str">
        <f t="shared" si="21"/>
        <v>BOC District 2</v>
      </c>
      <c r="AP424" s="39"/>
      <c r="AQ424" s="39">
        <f t="shared" si="22"/>
        <v>0</v>
      </c>
    </row>
    <row r="425" spans="1:43" thickBot="1" x14ac:dyDescent="0.3">
      <c r="A425" s="38">
        <v>424</v>
      </c>
      <c r="B425" s="64">
        <v>4</v>
      </c>
      <c r="C425" s="66" t="str">
        <f>IF(G425=1,AO425," ")</f>
        <v xml:space="preserve">Alicia Adams </v>
      </c>
      <c r="D425" s="71"/>
      <c r="E425" s="82">
        <v>1073</v>
      </c>
      <c r="F425" s="80">
        <v>65</v>
      </c>
      <c r="G425" s="58">
        <v>1</v>
      </c>
      <c r="H425" s="58">
        <v>1</v>
      </c>
      <c r="I425" s="58" t="str">
        <f>IF(C425=$AI$5,$AJ$5," ")</f>
        <v>REP</v>
      </c>
      <c r="J425" s="55" t="s">
        <v>104</v>
      </c>
      <c r="K425" s="55" t="s">
        <v>103</v>
      </c>
      <c r="L425" s="55"/>
      <c r="M425" s="55"/>
      <c r="N425" s="56"/>
      <c r="O425" s="55"/>
      <c r="P425" s="55"/>
      <c r="Q425" s="55"/>
      <c r="R425" s="55"/>
      <c r="S425" s="55"/>
      <c r="T425" s="54">
        <v>1</v>
      </c>
      <c r="U425" s="53" t="s">
        <v>284</v>
      </c>
      <c r="V425" s="40" t="s">
        <v>102</v>
      </c>
      <c r="W425" s="15">
        <v>2</v>
      </c>
      <c r="X425" s="15" t="s">
        <v>72</v>
      </c>
      <c r="Y425" s="15"/>
      <c r="Z425" s="15"/>
      <c r="AA425" s="15"/>
      <c r="AH425" s="67"/>
      <c r="AI425"/>
      <c r="AJ425" s="67"/>
      <c r="AK425"/>
      <c r="AO425" s="39" t="str">
        <f t="shared" si="21"/>
        <v xml:space="preserve">Alicia Adams </v>
      </c>
      <c r="AP425" s="39"/>
      <c r="AQ425" s="39">
        <f t="shared" si="22"/>
        <v>0</v>
      </c>
    </row>
    <row r="426" spans="1:43" thickBot="1" x14ac:dyDescent="0.3">
      <c r="A426" s="38">
        <v>425</v>
      </c>
      <c r="B426" s="64">
        <v>5</v>
      </c>
      <c r="C426" s="66" t="str">
        <f>IF(G426=1,AO426," ")</f>
        <v>Erick Allen</v>
      </c>
      <c r="D426" s="71"/>
      <c r="E426" s="81">
        <v>1073</v>
      </c>
      <c r="F426" s="80">
        <v>66</v>
      </c>
      <c r="G426" s="58">
        <v>1</v>
      </c>
      <c r="H426" s="58">
        <f>G426</f>
        <v>1</v>
      </c>
      <c r="I426" s="58" t="str">
        <f>IF(C426=$AI$6,$AJ$6," ")</f>
        <v>DEM</v>
      </c>
      <c r="J426" s="55" t="s">
        <v>104</v>
      </c>
      <c r="K426" s="55" t="s">
        <v>103</v>
      </c>
      <c r="L426" s="55"/>
      <c r="M426" s="55"/>
      <c r="N426" s="56"/>
      <c r="O426" s="55"/>
      <c r="P426" s="55"/>
      <c r="Q426" s="55"/>
      <c r="R426" s="55"/>
      <c r="S426" s="55"/>
      <c r="T426" s="54">
        <v>1</v>
      </c>
      <c r="U426" s="53" t="s">
        <v>284</v>
      </c>
      <c r="V426" s="40" t="s">
        <v>102</v>
      </c>
      <c r="W426" s="15">
        <v>2</v>
      </c>
      <c r="X426" s="15" t="s">
        <v>72</v>
      </c>
      <c r="Y426" s="15"/>
      <c r="Z426" s="15"/>
      <c r="AA426" s="15"/>
      <c r="AB426" s="4">
        <v>65</v>
      </c>
      <c r="AC426" s="5" t="s">
        <v>285</v>
      </c>
      <c r="AD426" s="83" t="s">
        <v>107</v>
      </c>
      <c r="AH426" s="67"/>
      <c r="AI426"/>
      <c r="AJ426" s="67"/>
      <c r="AK426"/>
      <c r="AO426" s="39" t="str">
        <f t="shared" si="21"/>
        <v>Erick Allen</v>
      </c>
      <c r="AP426" s="39"/>
      <c r="AQ426" s="39">
        <f t="shared" si="22"/>
        <v>0</v>
      </c>
    </row>
    <row r="427" spans="1:43" thickBot="1" x14ac:dyDescent="0.3">
      <c r="A427" s="38">
        <v>426</v>
      </c>
      <c r="B427" s="64">
        <v>6</v>
      </c>
      <c r="C427" s="66" t="str">
        <f>IF(G427=1,AO427," ")</f>
        <v>Jaha V. Howard</v>
      </c>
      <c r="D427" s="71"/>
      <c r="E427" s="81">
        <v>1073</v>
      </c>
      <c r="F427" s="80">
        <v>66</v>
      </c>
      <c r="G427" s="58">
        <v>1</v>
      </c>
      <c r="H427" s="58">
        <f>G427</f>
        <v>1</v>
      </c>
      <c r="I427" s="58" t="str">
        <f>IF(C427=$AI$7,$AJ$7," ")</f>
        <v>DEM</v>
      </c>
      <c r="J427" s="55" t="s">
        <v>104</v>
      </c>
      <c r="K427" s="55" t="s">
        <v>103</v>
      </c>
      <c r="L427" s="55"/>
      <c r="M427" s="55"/>
      <c r="N427" s="56"/>
      <c r="O427" s="55"/>
      <c r="P427" s="55"/>
      <c r="Q427" s="55"/>
      <c r="R427" s="55"/>
      <c r="S427" s="55"/>
      <c r="T427" s="54">
        <v>1</v>
      </c>
      <c r="U427" s="53" t="s">
        <v>284</v>
      </c>
      <c r="V427" s="40" t="s">
        <v>102</v>
      </c>
      <c r="W427" s="15">
        <v>2</v>
      </c>
      <c r="X427" s="15" t="s">
        <v>72</v>
      </c>
      <c r="Y427" s="15"/>
      <c r="Z427" s="15"/>
      <c r="AA427" s="15"/>
      <c r="AB427" s="4">
        <v>66</v>
      </c>
      <c r="AC427" s="5" t="s">
        <v>285</v>
      </c>
      <c r="AD427" s="5" t="s">
        <v>105</v>
      </c>
      <c r="AH427" s="67"/>
      <c r="AI427"/>
      <c r="AJ427" s="67"/>
      <c r="AK427"/>
      <c r="AO427" s="39" t="str">
        <f t="shared" si="21"/>
        <v>Jaha V. Howard</v>
      </c>
      <c r="AP427" s="39"/>
      <c r="AQ427" s="39">
        <f t="shared" si="22"/>
        <v>0</v>
      </c>
    </row>
    <row r="428" spans="1:43" thickBot="1" x14ac:dyDescent="0.3">
      <c r="A428" s="38">
        <v>427</v>
      </c>
      <c r="B428" s="64">
        <v>7</v>
      </c>
      <c r="C428" s="66" t="str">
        <f>IF(G428=1,AO428," ")</f>
        <v>Tanisha Whorton</v>
      </c>
      <c r="D428" s="71"/>
      <c r="E428" s="81">
        <v>1073</v>
      </c>
      <c r="F428" s="80">
        <v>66</v>
      </c>
      <c r="G428" s="58">
        <v>1</v>
      </c>
      <c r="H428" s="58">
        <f>G428</f>
        <v>1</v>
      </c>
      <c r="I428" s="58" t="str">
        <f>IF(C428=$AI$8,$AJ$8," ")</f>
        <v>DEM</v>
      </c>
      <c r="J428" s="55" t="s">
        <v>104</v>
      </c>
      <c r="K428" s="55" t="s">
        <v>103</v>
      </c>
      <c r="L428" s="55"/>
      <c r="M428" s="55"/>
      <c r="N428" s="56"/>
      <c r="O428" s="55"/>
      <c r="P428" s="55"/>
      <c r="Q428" s="55"/>
      <c r="R428" s="55"/>
      <c r="S428" s="55"/>
      <c r="T428" s="54">
        <v>1</v>
      </c>
      <c r="U428" s="53" t="s">
        <v>284</v>
      </c>
      <c r="V428" s="40" t="s">
        <v>102</v>
      </c>
      <c r="W428" s="15">
        <v>2</v>
      </c>
      <c r="X428" s="15" t="s">
        <v>72</v>
      </c>
      <c r="Y428" s="15"/>
      <c r="Z428" s="15"/>
      <c r="AA428" s="15"/>
      <c r="AH428" s="67"/>
      <c r="AI428"/>
      <c r="AJ428" s="67"/>
      <c r="AK428"/>
      <c r="AO428" s="39" t="str">
        <f t="shared" si="21"/>
        <v>Tanisha Whorton</v>
      </c>
      <c r="AP428" s="39"/>
      <c r="AQ428" s="39">
        <f t="shared" si="22"/>
        <v>0</v>
      </c>
    </row>
    <row r="429" spans="1:43" thickBot="1" x14ac:dyDescent="0.3">
      <c r="A429" s="38">
        <v>428</v>
      </c>
      <c r="B429" s="64">
        <v>8</v>
      </c>
      <c r="C429" s="66" t="str">
        <f>IF(G429=1,AO429," ")</f>
        <v>Tracy Stevenson</v>
      </c>
      <c r="D429" s="71"/>
      <c r="E429" s="81">
        <v>1073</v>
      </c>
      <c r="F429" s="80">
        <v>66</v>
      </c>
      <c r="G429" s="58">
        <v>1</v>
      </c>
      <c r="H429" s="58">
        <f>G429</f>
        <v>1</v>
      </c>
      <c r="I429" s="58" t="str">
        <f>IF(C429=$AI$9,$AJ$9," ")</f>
        <v>DEM</v>
      </c>
      <c r="J429" s="55" t="s">
        <v>104</v>
      </c>
      <c r="K429" s="55" t="s">
        <v>103</v>
      </c>
      <c r="L429" s="55"/>
      <c r="M429" s="55"/>
      <c r="N429" s="56"/>
      <c r="O429" s="55"/>
      <c r="P429" s="55"/>
      <c r="Q429" s="55"/>
      <c r="R429" s="55"/>
      <c r="S429" s="55"/>
      <c r="T429" s="54">
        <v>1</v>
      </c>
      <c r="U429" s="53" t="s">
        <v>284</v>
      </c>
      <c r="V429" s="40" t="s">
        <v>102</v>
      </c>
      <c r="W429" s="15">
        <v>2</v>
      </c>
      <c r="X429" s="15" t="s">
        <v>72</v>
      </c>
      <c r="Y429" s="15"/>
      <c r="Z429" s="15"/>
      <c r="AA429" s="15"/>
      <c r="AH429" s="67"/>
      <c r="AI429"/>
      <c r="AJ429" s="67"/>
      <c r="AK429"/>
      <c r="AO429" s="39" t="str">
        <f t="shared" si="21"/>
        <v>Tracy Stevenson</v>
      </c>
      <c r="AP429" s="39"/>
      <c r="AQ429" s="39">
        <f t="shared" si="22"/>
        <v>0</v>
      </c>
    </row>
    <row r="430" spans="1:43" ht="15" x14ac:dyDescent="0.25">
      <c r="A430" s="38">
        <v>429</v>
      </c>
      <c r="B430" s="64">
        <v>9</v>
      </c>
      <c r="C430" s="74" t="str">
        <f>IF(G430=1,AQ430,IF(G430="BLK",$AI$17," "))</f>
        <v xml:space="preserve"> </v>
      </c>
      <c r="D430" s="129"/>
      <c r="E430" s="55"/>
      <c r="F430" s="56"/>
      <c r="G430" s="58"/>
      <c r="H430" s="58"/>
      <c r="I430" s="58" t="str">
        <f>IF(C430=$AI$10,$AJ$10," ")</f>
        <v xml:space="preserve"> </v>
      </c>
      <c r="J430" s="55"/>
      <c r="K430" s="55" t="s">
        <v>103</v>
      </c>
      <c r="L430" s="55"/>
      <c r="M430" s="55"/>
      <c r="N430" s="56"/>
      <c r="O430" s="55"/>
      <c r="P430" s="55"/>
      <c r="Q430" s="55"/>
      <c r="R430" s="55"/>
      <c r="S430" s="55"/>
      <c r="T430" s="54">
        <v>1</v>
      </c>
      <c r="U430" s="53" t="s">
        <v>284</v>
      </c>
      <c r="V430" s="40" t="s">
        <v>102</v>
      </c>
      <c r="W430" s="15">
        <v>2</v>
      </c>
      <c r="X430" s="15" t="s">
        <v>72</v>
      </c>
      <c r="Y430" s="15"/>
      <c r="Z430" s="15"/>
      <c r="AA430" s="15"/>
      <c r="AH430" s="67"/>
      <c r="AI430"/>
      <c r="AJ430" s="67"/>
      <c r="AK430"/>
      <c r="AO430" s="39" t="str">
        <f t="shared" si="21"/>
        <v>BLANK</v>
      </c>
      <c r="AP430" s="39"/>
      <c r="AQ430" s="39">
        <f t="shared" si="22"/>
        <v>0</v>
      </c>
    </row>
    <row r="431" spans="1:43" ht="15" x14ac:dyDescent="0.25">
      <c r="A431" s="38">
        <v>430</v>
      </c>
      <c r="B431" s="64">
        <v>10</v>
      </c>
      <c r="C431" s="66" t="str">
        <f>IF(G431=1,AO431," ")</f>
        <v xml:space="preserve"> </v>
      </c>
      <c r="D431" s="65"/>
      <c r="E431" s="55"/>
      <c r="F431" s="56"/>
      <c r="G431" s="58"/>
      <c r="H431" s="58"/>
      <c r="I431" s="58" t="str">
        <f>IF(C431=$AI$10,$AJ$10," ")</f>
        <v xml:space="preserve"> </v>
      </c>
      <c r="J431" s="55"/>
      <c r="K431" s="55" t="s">
        <v>103</v>
      </c>
      <c r="L431" s="55"/>
      <c r="M431" s="55"/>
      <c r="N431" s="56"/>
      <c r="O431" s="55"/>
      <c r="P431" s="55"/>
      <c r="Q431" s="55"/>
      <c r="R431" s="55"/>
      <c r="S431" s="55"/>
      <c r="T431" s="54">
        <v>1</v>
      </c>
      <c r="U431" s="53" t="s">
        <v>284</v>
      </c>
      <c r="V431" s="40" t="s">
        <v>102</v>
      </c>
      <c r="W431" s="15">
        <v>2</v>
      </c>
      <c r="X431" s="15" t="s">
        <v>72</v>
      </c>
      <c r="Y431" s="15"/>
      <c r="Z431" s="15"/>
      <c r="AA431" s="15"/>
      <c r="AH431" s="67"/>
      <c r="AI431"/>
      <c r="AJ431" s="67"/>
      <c r="AK431"/>
      <c r="AO431" s="39" t="str">
        <f t="shared" si="21"/>
        <v>Write In</v>
      </c>
      <c r="AP431" s="39"/>
      <c r="AQ431" s="39">
        <f t="shared" si="22"/>
        <v>0</v>
      </c>
    </row>
    <row r="432" spans="1:43" hidden="1" x14ac:dyDescent="0.25">
      <c r="A432" s="75">
        <v>431</v>
      </c>
      <c r="B432" s="64">
        <v>11</v>
      </c>
      <c r="C432" s="79" t="s">
        <v>101</v>
      </c>
      <c r="D432" s="78"/>
      <c r="E432" s="55"/>
      <c r="F432" s="56"/>
      <c r="G432" s="59"/>
      <c r="H432" s="58"/>
      <c r="I432" s="58"/>
      <c r="J432" s="55"/>
      <c r="K432" s="55" t="s">
        <v>100</v>
      </c>
      <c r="L432" s="55"/>
      <c r="M432" s="55"/>
      <c r="N432" s="56"/>
      <c r="O432" s="55"/>
      <c r="P432" s="55"/>
      <c r="Q432" s="55"/>
      <c r="R432" s="55"/>
      <c r="S432" s="55"/>
      <c r="T432" s="55"/>
      <c r="U432" s="53" t="s">
        <v>284</v>
      </c>
      <c r="V432" s="40" t="s">
        <v>99</v>
      </c>
      <c r="W432" s="15"/>
      <c r="X432" s="15" t="s">
        <v>72</v>
      </c>
      <c r="Y432" s="15"/>
      <c r="Z432" s="15"/>
      <c r="AA432" s="15"/>
      <c r="AH432" s="67"/>
      <c r="AI432"/>
      <c r="AJ432" s="67"/>
      <c r="AK432"/>
      <c r="AO432" s="39">
        <f t="shared" si="21"/>
        <v>0</v>
      </c>
      <c r="AP432" s="39"/>
      <c r="AQ432" s="39" t="str">
        <f t="shared" si="22"/>
        <v>BOC District 4</v>
      </c>
    </row>
    <row r="433" spans="1:43" ht="15" hidden="1" x14ac:dyDescent="0.25">
      <c r="A433" s="75">
        <v>432</v>
      </c>
      <c r="B433" s="64">
        <v>12</v>
      </c>
      <c r="C433" s="66" t="str">
        <f>IF(G433=1,AQ433," ")</f>
        <v xml:space="preserve"> </v>
      </c>
      <c r="D433" s="65"/>
      <c r="E433" s="55"/>
      <c r="F433" s="56"/>
      <c r="G433" s="58"/>
      <c r="H433" s="58"/>
      <c r="I433" s="58" t="str">
        <f>IF(C433=$AI$13,$AJ$13," ")</f>
        <v xml:space="preserve"> </v>
      </c>
      <c r="J433" s="55"/>
      <c r="K433" s="55" t="s">
        <v>100</v>
      </c>
      <c r="L433" s="55"/>
      <c r="M433" s="55"/>
      <c r="N433" s="56"/>
      <c r="O433" s="55"/>
      <c r="P433" s="55"/>
      <c r="Q433" s="55"/>
      <c r="R433" s="55"/>
      <c r="S433" s="55"/>
      <c r="T433" s="55"/>
      <c r="U433" s="53" t="s">
        <v>284</v>
      </c>
      <c r="V433" s="40" t="s">
        <v>99</v>
      </c>
      <c r="W433" s="15"/>
      <c r="X433" s="15" t="s">
        <v>72</v>
      </c>
      <c r="Y433" s="15"/>
      <c r="Z433" s="15"/>
      <c r="AA433" s="15"/>
      <c r="AH433" s="67"/>
      <c r="AI433"/>
      <c r="AJ433" s="67"/>
      <c r="AK433"/>
      <c r="AO433" s="39">
        <f t="shared" si="21"/>
        <v>0</v>
      </c>
      <c r="AP433" s="39"/>
      <c r="AQ433" s="39" t="str">
        <f t="shared" si="22"/>
        <v>Julien Grhas</v>
      </c>
    </row>
    <row r="434" spans="1:43" ht="15" hidden="1" x14ac:dyDescent="0.25">
      <c r="A434" s="75">
        <v>433</v>
      </c>
      <c r="B434" s="64">
        <v>13</v>
      </c>
      <c r="C434" s="66" t="str">
        <f>IF(G434=1,AQ434," ")</f>
        <v xml:space="preserve"> </v>
      </c>
      <c r="D434" s="65"/>
      <c r="E434" s="55"/>
      <c r="F434" s="56"/>
      <c r="G434" s="58"/>
      <c r="H434" s="58"/>
      <c r="I434" s="58" t="str">
        <f>IF(C434=$AI$14,$AJ$14," ")</f>
        <v xml:space="preserve"> </v>
      </c>
      <c r="J434" s="55"/>
      <c r="K434" s="55" t="s">
        <v>100</v>
      </c>
      <c r="L434" s="55"/>
      <c r="M434" s="55"/>
      <c r="N434" s="56"/>
      <c r="O434" s="55"/>
      <c r="P434" s="55"/>
      <c r="Q434" s="55"/>
      <c r="R434" s="55"/>
      <c r="S434" s="55"/>
      <c r="T434" s="55"/>
      <c r="U434" s="53" t="s">
        <v>284</v>
      </c>
      <c r="V434" s="40" t="s">
        <v>99</v>
      </c>
      <c r="W434" s="15"/>
      <c r="X434" s="15" t="s">
        <v>72</v>
      </c>
      <c r="Y434" s="15"/>
      <c r="Z434" s="15"/>
      <c r="AA434" s="15"/>
      <c r="AH434" s="67"/>
      <c r="AI434"/>
      <c r="AJ434" s="67"/>
      <c r="AK434"/>
      <c r="AO434" s="39">
        <f t="shared" si="21"/>
        <v>0</v>
      </c>
      <c r="AP434" s="39"/>
      <c r="AQ434" s="39" t="str">
        <f t="shared" si="22"/>
        <v>Matthew Hardwick</v>
      </c>
    </row>
    <row r="435" spans="1:43" ht="15" hidden="1" x14ac:dyDescent="0.25">
      <c r="A435" s="75">
        <v>434</v>
      </c>
      <c r="B435" s="64">
        <v>14</v>
      </c>
      <c r="C435" s="66" t="str">
        <f>IF(G435=1,AQ435," ")</f>
        <v xml:space="preserve"> </v>
      </c>
      <c r="D435" s="65"/>
      <c r="E435" s="55"/>
      <c r="F435" s="56"/>
      <c r="G435" s="58"/>
      <c r="H435" s="58"/>
      <c r="I435" s="58" t="str">
        <f>IF(C435=$AI$15,$AJ$15," ")</f>
        <v xml:space="preserve"> </v>
      </c>
      <c r="J435" s="55"/>
      <c r="K435" s="55" t="s">
        <v>100</v>
      </c>
      <c r="L435" s="55"/>
      <c r="M435" s="55"/>
      <c r="N435" s="56"/>
      <c r="O435" s="55"/>
      <c r="P435" s="55"/>
      <c r="Q435" s="55"/>
      <c r="R435" s="55"/>
      <c r="S435" s="55"/>
      <c r="T435" s="55"/>
      <c r="U435" s="53" t="s">
        <v>284</v>
      </c>
      <c r="V435" s="40" t="s">
        <v>99</v>
      </c>
      <c r="W435" s="15"/>
      <c r="X435" s="15" t="s">
        <v>72</v>
      </c>
      <c r="Y435" s="15"/>
      <c r="Z435" s="15"/>
      <c r="AA435" s="15"/>
      <c r="AH435" s="67"/>
      <c r="AI435"/>
      <c r="AJ435" s="67"/>
      <c r="AK435"/>
      <c r="AO435" s="39">
        <f t="shared" si="21"/>
        <v>0</v>
      </c>
      <c r="AP435" s="39"/>
      <c r="AQ435" s="39" t="str">
        <f t="shared" si="22"/>
        <v>Yashica Marshall</v>
      </c>
    </row>
    <row r="436" spans="1:43" ht="15" hidden="1" x14ac:dyDescent="0.25">
      <c r="A436" s="75">
        <v>435</v>
      </c>
      <c r="B436" s="64">
        <v>15</v>
      </c>
      <c r="C436" s="66" t="str">
        <f>IF(G436=1,AQ436," ")</f>
        <v xml:space="preserve"> </v>
      </c>
      <c r="D436" s="65"/>
      <c r="E436" s="55"/>
      <c r="F436" s="56"/>
      <c r="G436" s="58"/>
      <c r="H436" s="58"/>
      <c r="I436" s="58" t="str">
        <f>IF(C436=$AI$16,$AJ$16," ")</f>
        <v xml:space="preserve"> </v>
      </c>
      <c r="J436" s="55"/>
      <c r="K436" s="55" t="s">
        <v>100</v>
      </c>
      <c r="L436" s="55"/>
      <c r="M436" s="55"/>
      <c r="N436" s="56"/>
      <c r="O436" s="55"/>
      <c r="P436" s="55"/>
      <c r="Q436" s="55"/>
      <c r="R436" s="55"/>
      <c r="S436" s="55"/>
      <c r="T436" s="55"/>
      <c r="U436" s="53" t="s">
        <v>284</v>
      </c>
      <c r="V436" s="40" t="s">
        <v>99</v>
      </c>
      <c r="W436" s="15"/>
      <c r="X436" s="15" t="s">
        <v>72</v>
      </c>
      <c r="Y436" s="15"/>
      <c r="Z436" s="15"/>
      <c r="AA436" s="15"/>
      <c r="AH436" s="67"/>
      <c r="AI436"/>
      <c r="AJ436" s="67"/>
      <c r="AK436"/>
      <c r="AO436" s="39">
        <f t="shared" si="21"/>
        <v>0</v>
      </c>
      <c r="AP436" s="39"/>
      <c r="AQ436" s="39" t="str">
        <f t="shared" si="22"/>
        <v>Monique Sheffield</v>
      </c>
    </row>
    <row r="437" spans="1:43" ht="15" hidden="1" x14ac:dyDescent="0.25">
      <c r="A437" s="75">
        <v>436</v>
      </c>
      <c r="B437" s="64">
        <v>16</v>
      </c>
      <c r="C437" s="74" t="str">
        <f>IF(G437=1,AQ437,IF(G437="BLK",$AI$17," "))</f>
        <v xml:space="preserve"> </v>
      </c>
      <c r="D437" s="129"/>
      <c r="E437" s="55"/>
      <c r="F437" s="56"/>
      <c r="G437" s="58"/>
      <c r="H437" s="58"/>
      <c r="I437" s="58" t="str">
        <f>IF(C437=$AI$17,$AJ$17," ")</f>
        <v xml:space="preserve"> </v>
      </c>
      <c r="J437" s="55"/>
      <c r="K437" s="55" t="s">
        <v>100</v>
      </c>
      <c r="L437" s="55"/>
      <c r="M437" s="55"/>
      <c r="N437" s="56"/>
      <c r="O437" s="55"/>
      <c r="P437" s="55"/>
      <c r="Q437" s="55"/>
      <c r="R437" s="55"/>
      <c r="S437" s="55"/>
      <c r="T437" s="55"/>
      <c r="U437" s="53" t="s">
        <v>284</v>
      </c>
      <c r="V437" s="40" t="s">
        <v>99</v>
      </c>
      <c r="W437" s="15"/>
      <c r="X437" s="15" t="s">
        <v>72</v>
      </c>
      <c r="Y437" s="15"/>
      <c r="Z437" s="15"/>
      <c r="AA437" s="15"/>
      <c r="AH437" s="67"/>
      <c r="AI437"/>
      <c r="AJ437" s="67"/>
      <c r="AK437"/>
      <c r="AO437" s="39">
        <f t="shared" si="21"/>
        <v>0</v>
      </c>
      <c r="AP437" s="39"/>
      <c r="AQ437" s="39" t="str">
        <f t="shared" si="22"/>
        <v>BLANK</v>
      </c>
    </row>
    <row r="438" spans="1:43" ht="15" hidden="1" x14ac:dyDescent="0.25">
      <c r="A438" s="75">
        <v>437</v>
      </c>
      <c r="B438" s="64">
        <v>17</v>
      </c>
      <c r="C438" s="66" t="str">
        <f>IF(G438=1,AQ438," ")</f>
        <v xml:space="preserve"> </v>
      </c>
      <c r="D438" s="65"/>
      <c r="E438" s="55"/>
      <c r="F438" s="56"/>
      <c r="G438" s="58"/>
      <c r="H438" s="58"/>
      <c r="I438" s="58" t="str">
        <f>IF(C438=$AI$18,$AJ$18," ")</f>
        <v xml:space="preserve"> </v>
      </c>
      <c r="J438" s="55"/>
      <c r="K438" s="55" t="s">
        <v>100</v>
      </c>
      <c r="L438" s="55"/>
      <c r="M438" s="55"/>
      <c r="N438" s="56"/>
      <c r="O438" s="55"/>
      <c r="P438" s="55"/>
      <c r="Q438" s="55"/>
      <c r="R438" s="55"/>
      <c r="S438" s="55"/>
      <c r="T438" s="55"/>
      <c r="U438" s="53" t="s">
        <v>284</v>
      </c>
      <c r="V438" s="40" t="s">
        <v>99</v>
      </c>
      <c r="W438" s="15"/>
      <c r="X438" s="15" t="s">
        <v>72</v>
      </c>
      <c r="Y438" s="15"/>
      <c r="Z438" s="15"/>
      <c r="AA438" s="15"/>
      <c r="AH438" s="67"/>
      <c r="AI438"/>
      <c r="AJ438" s="67"/>
      <c r="AK438"/>
      <c r="AO438" s="39">
        <f t="shared" si="21"/>
        <v>0</v>
      </c>
      <c r="AP438" s="39"/>
      <c r="AQ438" s="39" t="str">
        <f t="shared" si="22"/>
        <v>BLANK</v>
      </c>
    </row>
    <row r="439" spans="1:43" ht="15" hidden="1" x14ac:dyDescent="0.25">
      <c r="A439" s="75">
        <v>438</v>
      </c>
      <c r="B439" s="64">
        <v>18</v>
      </c>
      <c r="C439" s="66" t="str">
        <f>IF(G439=1,AQ439," ")</f>
        <v xml:space="preserve"> </v>
      </c>
      <c r="D439" s="65"/>
      <c r="E439" s="55"/>
      <c r="F439" s="56"/>
      <c r="G439" s="58"/>
      <c r="H439" s="58"/>
      <c r="I439" s="58" t="str">
        <f>IF(C439=$AI$19,$AJ$19," ")</f>
        <v xml:space="preserve"> </v>
      </c>
      <c r="J439" s="55"/>
      <c r="K439" s="55" t="s">
        <v>100</v>
      </c>
      <c r="L439" s="55"/>
      <c r="M439" s="55"/>
      <c r="N439" s="56"/>
      <c r="O439" s="55"/>
      <c r="P439" s="55"/>
      <c r="Q439" s="55"/>
      <c r="R439" s="55"/>
      <c r="S439" s="55"/>
      <c r="T439" s="55"/>
      <c r="U439" s="53" t="s">
        <v>284</v>
      </c>
      <c r="V439" s="40" t="s">
        <v>99</v>
      </c>
      <c r="W439" s="15"/>
      <c r="X439" s="15" t="s">
        <v>72</v>
      </c>
      <c r="Y439" s="15"/>
      <c r="Z439" s="15"/>
      <c r="AA439" s="15"/>
      <c r="AH439" s="67"/>
      <c r="AI439"/>
      <c r="AJ439" s="67"/>
      <c r="AK439"/>
      <c r="AO439" s="39">
        <f t="shared" si="21"/>
        <v>0</v>
      </c>
      <c r="AP439" s="39"/>
      <c r="AQ439" s="39" t="str">
        <f t="shared" si="22"/>
        <v>Write In</v>
      </c>
    </row>
    <row r="440" spans="1:43" thickBot="1" x14ac:dyDescent="0.3">
      <c r="A440" s="38">
        <v>439</v>
      </c>
      <c r="B440" s="64">
        <v>19</v>
      </c>
      <c r="C440" s="66"/>
      <c r="D440" s="65"/>
      <c r="E440" s="55"/>
      <c r="F440" s="56"/>
      <c r="G440" s="58"/>
      <c r="H440" s="58"/>
      <c r="I440" s="58"/>
      <c r="J440" s="55"/>
      <c r="K440" s="55"/>
      <c r="L440" s="55"/>
      <c r="M440" s="55"/>
      <c r="N440" s="56"/>
      <c r="O440" s="55"/>
      <c r="P440" s="55"/>
      <c r="Q440" s="55"/>
      <c r="R440" s="55"/>
      <c r="S440" s="55"/>
      <c r="T440" s="54">
        <v>1</v>
      </c>
      <c r="U440" s="53" t="s">
        <v>284</v>
      </c>
      <c r="V440" s="40" t="s">
        <v>85</v>
      </c>
      <c r="W440" s="15">
        <v>2</v>
      </c>
      <c r="X440" s="15" t="s">
        <v>72</v>
      </c>
      <c r="Y440" s="15"/>
      <c r="Z440" s="15"/>
      <c r="AA440" s="15"/>
      <c r="AH440" s="67"/>
      <c r="AI440"/>
      <c r="AJ440" s="67"/>
      <c r="AK440"/>
      <c r="AO440" s="39">
        <f t="shared" si="21"/>
        <v>0</v>
      </c>
      <c r="AP440" s="39"/>
      <c r="AQ440" s="39">
        <f t="shared" si="22"/>
        <v>0</v>
      </c>
    </row>
    <row r="441" spans="1:43" ht="16.5" thickBot="1" x14ac:dyDescent="0.3">
      <c r="A441" s="38">
        <v>440</v>
      </c>
      <c r="B441" s="64">
        <v>20</v>
      </c>
      <c r="C441" s="74" t="s">
        <v>98</v>
      </c>
      <c r="D441" s="71"/>
      <c r="E441" s="58"/>
      <c r="F441" s="73"/>
      <c r="G441" s="59">
        <v>0</v>
      </c>
      <c r="H441" s="59">
        <v>0</v>
      </c>
      <c r="I441" s="58"/>
      <c r="J441" s="55"/>
      <c r="K441" s="55" t="s">
        <v>97</v>
      </c>
      <c r="L441" s="55"/>
      <c r="M441" s="55"/>
      <c r="N441" s="56"/>
      <c r="O441" s="55"/>
      <c r="P441" s="55"/>
      <c r="Q441" s="55"/>
      <c r="R441" s="55"/>
      <c r="S441" s="55"/>
      <c r="T441" s="54">
        <v>1</v>
      </c>
      <c r="U441" s="53" t="s">
        <v>284</v>
      </c>
      <c r="V441" s="40" t="s">
        <v>85</v>
      </c>
      <c r="W441" s="15">
        <v>2</v>
      </c>
      <c r="X441" s="15" t="s">
        <v>72</v>
      </c>
      <c r="Y441" s="15"/>
      <c r="Z441" s="15"/>
      <c r="AA441" s="15"/>
      <c r="AH441" s="67"/>
      <c r="AI441"/>
      <c r="AJ441" s="67"/>
      <c r="AK441"/>
      <c r="AO441" s="39">
        <f t="shared" si="21"/>
        <v>0</v>
      </c>
      <c r="AP441" s="39"/>
      <c r="AQ441" s="39">
        <f t="shared" si="22"/>
        <v>0</v>
      </c>
    </row>
    <row r="442" spans="1:43" ht="16.5" thickBot="1" x14ac:dyDescent="0.3">
      <c r="A442" s="38">
        <v>441</v>
      </c>
      <c r="B442" s="64">
        <v>21</v>
      </c>
      <c r="C442" s="74" t="s">
        <v>96</v>
      </c>
      <c r="D442" s="71"/>
      <c r="E442" s="58"/>
      <c r="F442" s="73"/>
      <c r="G442" s="59">
        <v>0</v>
      </c>
      <c r="H442" s="59">
        <v>0</v>
      </c>
      <c r="I442" s="58"/>
      <c r="J442" s="55"/>
      <c r="K442" s="55" t="s">
        <v>95</v>
      </c>
      <c r="L442" s="55"/>
      <c r="M442" s="55"/>
      <c r="N442" s="56"/>
      <c r="O442" s="55"/>
      <c r="P442" s="55"/>
      <c r="Q442" s="55"/>
      <c r="R442" s="55"/>
      <c r="S442" s="55"/>
      <c r="T442" s="54">
        <v>1</v>
      </c>
      <c r="U442" s="53" t="s">
        <v>284</v>
      </c>
      <c r="V442" s="40" t="s">
        <v>85</v>
      </c>
      <c r="W442" s="15">
        <v>2</v>
      </c>
      <c r="X442" s="15" t="s">
        <v>72</v>
      </c>
      <c r="Y442" s="15"/>
      <c r="Z442" s="15"/>
      <c r="AA442" s="15"/>
      <c r="AH442" s="67"/>
      <c r="AI442"/>
      <c r="AJ442" s="67"/>
      <c r="AK442"/>
      <c r="AO442" s="39">
        <f t="shared" si="21"/>
        <v>0</v>
      </c>
      <c r="AP442" s="39"/>
      <c r="AQ442" s="39">
        <f t="shared" si="22"/>
        <v>0</v>
      </c>
    </row>
    <row r="443" spans="1:43" ht="16.5" thickBot="1" x14ac:dyDescent="0.3">
      <c r="A443" s="38">
        <v>442</v>
      </c>
      <c r="B443" s="64">
        <v>22</v>
      </c>
      <c r="C443" s="74" t="s">
        <v>94</v>
      </c>
      <c r="D443" s="71"/>
      <c r="E443" s="58"/>
      <c r="F443" s="73"/>
      <c r="G443" s="59">
        <v>0</v>
      </c>
      <c r="H443" s="59">
        <v>0</v>
      </c>
      <c r="I443" s="58"/>
      <c r="J443" s="55"/>
      <c r="K443" s="55" t="s">
        <v>93</v>
      </c>
      <c r="L443" s="55"/>
      <c r="M443" s="55"/>
      <c r="N443" s="56"/>
      <c r="O443" s="55"/>
      <c r="P443" s="55"/>
      <c r="Q443" s="55"/>
      <c r="R443" s="55"/>
      <c r="S443" s="55"/>
      <c r="T443" s="54">
        <v>1</v>
      </c>
      <c r="U443" s="53" t="s">
        <v>284</v>
      </c>
      <c r="V443" s="40" t="s">
        <v>85</v>
      </c>
      <c r="W443" s="15">
        <v>2</v>
      </c>
      <c r="X443" s="15" t="s">
        <v>72</v>
      </c>
      <c r="Y443" s="15"/>
      <c r="Z443" s="15"/>
      <c r="AA443" s="15"/>
      <c r="AH443" s="67"/>
      <c r="AI443"/>
      <c r="AJ443" s="67"/>
      <c r="AK443"/>
      <c r="AO443" s="39">
        <f t="shared" si="21"/>
        <v>0</v>
      </c>
      <c r="AP443" s="39"/>
      <c r="AQ443" s="39">
        <f t="shared" si="22"/>
        <v>0</v>
      </c>
    </row>
    <row r="444" spans="1:43" ht="16.5" thickBot="1" x14ac:dyDescent="0.3">
      <c r="A444" s="38">
        <v>443</v>
      </c>
      <c r="B444" s="64">
        <v>23</v>
      </c>
      <c r="C444" s="74" t="s">
        <v>77</v>
      </c>
      <c r="D444" s="71"/>
      <c r="E444" s="58"/>
      <c r="F444" s="73"/>
      <c r="G444" s="59">
        <v>0</v>
      </c>
      <c r="H444" s="59">
        <v>0</v>
      </c>
      <c r="I444" s="58"/>
      <c r="J444" s="55"/>
      <c r="K444" s="55" t="s">
        <v>77</v>
      </c>
      <c r="L444" s="55"/>
      <c r="M444" s="55"/>
      <c r="N444" s="56"/>
      <c r="O444" s="55"/>
      <c r="P444" s="55"/>
      <c r="Q444" s="55"/>
      <c r="R444" s="55"/>
      <c r="S444" s="55"/>
      <c r="T444" s="54">
        <v>1</v>
      </c>
      <c r="U444" s="53" t="s">
        <v>284</v>
      </c>
      <c r="V444" s="40" t="s">
        <v>85</v>
      </c>
      <c r="W444" s="15">
        <v>2</v>
      </c>
      <c r="X444" s="15" t="s">
        <v>72</v>
      </c>
      <c r="Y444" s="15"/>
      <c r="Z444" s="15"/>
      <c r="AA444" s="15"/>
      <c r="AH444" s="67"/>
      <c r="AI444"/>
      <c r="AJ444" s="67"/>
      <c r="AK444"/>
      <c r="AO444" s="39">
        <f t="shared" si="21"/>
        <v>0</v>
      </c>
      <c r="AP444" s="39"/>
      <c r="AQ444" s="39">
        <f t="shared" si="22"/>
        <v>0</v>
      </c>
    </row>
    <row r="445" spans="1:43" ht="16.5" thickBot="1" x14ac:dyDescent="0.3">
      <c r="A445" s="38">
        <v>444</v>
      </c>
      <c r="B445" s="64">
        <v>24</v>
      </c>
      <c r="C445" s="72" t="s">
        <v>92</v>
      </c>
      <c r="D445" s="71"/>
      <c r="E445" s="68"/>
      <c r="F445" s="70"/>
      <c r="G445" s="59">
        <v>0</v>
      </c>
      <c r="H445" s="59">
        <v>0</v>
      </c>
      <c r="I445" s="69"/>
      <c r="J445" s="68"/>
      <c r="K445" s="68" t="s">
        <v>91</v>
      </c>
      <c r="L445" s="55"/>
      <c r="M445" s="55"/>
      <c r="N445" s="56"/>
      <c r="O445" s="55"/>
      <c r="P445" s="55"/>
      <c r="Q445" s="55"/>
      <c r="R445" s="55"/>
      <c r="S445" s="55"/>
      <c r="T445" s="54">
        <v>1</v>
      </c>
      <c r="U445" s="53" t="s">
        <v>284</v>
      </c>
      <c r="V445" s="40" t="s">
        <v>85</v>
      </c>
      <c r="W445" s="15">
        <v>2</v>
      </c>
      <c r="X445" s="15" t="s">
        <v>72</v>
      </c>
      <c r="Y445" s="15"/>
      <c r="Z445" s="15"/>
      <c r="AA445" s="15"/>
      <c r="AH445" s="67"/>
      <c r="AI445"/>
      <c r="AJ445" s="67"/>
      <c r="AK445"/>
      <c r="AO445" s="39">
        <f t="shared" si="21"/>
        <v>0</v>
      </c>
      <c r="AP445" s="39"/>
      <c r="AQ445" s="39">
        <f t="shared" si="22"/>
        <v>0</v>
      </c>
    </row>
    <row r="446" spans="1:43" x14ac:dyDescent="0.25">
      <c r="A446" s="38">
        <v>445</v>
      </c>
      <c r="B446" s="64">
        <v>25</v>
      </c>
      <c r="C446" s="66"/>
      <c r="D446" s="65"/>
      <c r="E446" s="55"/>
      <c r="F446" s="56"/>
      <c r="G446" s="59"/>
      <c r="H446" s="58"/>
      <c r="I446" s="58"/>
      <c r="J446" s="55"/>
      <c r="K446" s="55"/>
      <c r="L446" s="55"/>
      <c r="M446" s="55"/>
      <c r="N446" s="56"/>
      <c r="O446" s="55"/>
      <c r="P446" s="55"/>
      <c r="Q446" s="55"/>
      <c r="R446" s="55"/>
      <c r="S446" s="55"/>
      <c r="T446" s="54">
        <v>1</v>
      </c>
      <c r="U446" s="53" t="s">
        <v>284</v>
      </c>
      <c r="V446" s="40" t="s">
        <v>85</v>
      </c>
      <c r="W446" s="15">
        <v>2</v>
      </c>
      <c r="X446" s="15" t="s">
        <v>72</v>
      </c>
      <c r="Y446" s="15"/>
      <c r="Z446" s="15"/>
      <c r="AA446" s="15"/>
      <c r="AH446" s="67"/>
      <c r="AI446"/>
      <c r="AJ446" s="67"/>
      <c r="AK446"/>
      <c r="AO446" s="39">
        <f t="shared" si="21"/>
        <v>0</v>
      </c>
      <c r="AP446" s="39"/>
      <c r="AQ446" s="39">
        <f t="shared" si="22"/>
        <v>0</v>
      </c>
    </row>
    <row r="447" spans="1:43" x14ac:dyDescent="0.25">
      <c r="A447" s="38">
        <v>446</v>
      </c>
      <c r="B447" s="64">
        <v>26</v>
      </c>
      <c r="C447" s="63" t="s">
        <v>90</v>
      </c>
      <c r="D447" s="62"/>
      <c r="E447" s="61">
        <f>SUBTOTAL(9,G425:G445)</f>
        <v>5</v>
      </c>
      <c r="F447" s="60"/>
      <c r="G447" s="59"/>
      <c r="H447" s="58"/>
      <c r="I447" s="57"/>
      <c r="J447" s="55"/>
      <c r="K447" s="55" t="s">
        <v>89</v>
      </c>
      <c r="L447" s="55"/>
      <c r="M447" s="55"/>
      <c r="N447" s="56"/>
      <c r="O447" s="55"/>
      <c r="P447" s="55"/>
      <c r="Q447" s="55"/>
      <c r="R447" s="55"/>
      <c r="S447" s="55"/>
      <c r="T447" s="54">
        <v>1</v>
      </c>
      <c r="U447" s="53" t="s">
        <v>284</v>
      </c>
      <c r="V447" s="40" t="s">
        <v>85</v>
      </c>
      <c r="W447" s="15">
        <v>2</v>
      </c>
      <c r="X447" s="15" t="s">
        <v>72</v>
      </c>
      <c r="Y447" s="15"/>
      <c r="Z447" s="15"/>
      <c r="AA447" s="15"/>
      <c r="AH447" s="67"/>
      <c r="AI447"/>
      <c r="AJ447" s="67"/>
      <c r="AK447"/>
      <c r="AO447" s="39">
        <f t="shared" si="21"/>
        <v>0</v>
      </c>
      <c r="AP447" s="39"/>
      <c r="AQ447" s="39">
        <f t="shared" si="22"/>
        <v>0</v>
      </c>
    </row>
    <row r="448" spans="1:43" ht="16.5" thickBot="1" x14ac:dyDescent="0.3">
      <c r="A448" s="38">
        <v>447</v>
      </c>
      <c r="B448" s="52">
        <v>27</v>
      </c>
      <c r="C448" s="51" t="s">
        <v>88</v>
      </c>
      <c r="D448" s="50"/>
      <c r="E448" s="49">
        <f>SUBTOTAL(9,H425:H445)</f>
        <v>5</v>
      </c>
      <c r="F448" s="48">
        <f>SUBTOTAL(9,H425:H441)</f>
        <v>5</v>
      </c>
      <c r="G448" s="47"/>
      <c r="H448" s="46"/>
      <c r="I448" s="46"/>
      <c r="J448" s="45"/>
      <c r="K448" s="43" t="s">
        <v>87</v>
      </c>
      <c r="L448" s="43"/>
      <c r="M448" s="43"/>
      <c r="N448" s="44"/>
      <c r="O448" s="43"/>
      <c r="P448" s="43"/>
      <c r="Q448" s="43"/>
      <c r="R448" s="43"/>
      <c r="S448" s="43"/>
      <c r="T448" s="42">
        <v>1</v>
      </c>
      <c r="U448" s="41" t="s">
        <v>284</v>
      </c>
      <c r="V448" s="40" t="s">
        <v>85</v>
      </c>
      <c r="W448" s="15">
        <v>2</v>
      </c>
      <c r="X448" s="15" t="s">
        <v>72</v>
      </c>
      <c r="Y448" s="15"/>
      <c r="Z448" s="15"/>
      <c r="AA448" s="15"/>
      <c r="AH448" s="67"/>
      <c r="AI448"/>
      <c r="AJ448" s="67"/>
      <c r="AK448"/>
      <c r="AO448" s="39">
        <f t="shared" si="21"/>
        <v>0</v>
      </c>
      <c r="AP448" s="39"/>
      <c r="AQ448" s="39">
        <f t="shared" si="22"/>
        <v>0</v>
      </c>
    </row>
    <row r="449" spans="1:43" ht="16.5" thickBot="1" x14ac:dyDescent="0.3">
      <c r="A449" s="38">
        <v>448</v>
      </c>
      <c r="G449" s="13"/>
      <c r="U449" s="2" t="s">
        <v>268</v>
      </c>
      <c r="V449" s="40"/>
      <c r="W449" s="15"/>
      <c r="X449" s="15" t="s">
        <v>72</v>
      </c>
      <c r="Y449" s="15"/>
      <c r="Z449" s="15"/>
      <c r="AA449" s="15"/>
      <c r="AH449" s="67"/>
      <c r="AI449"/>
      <c r="AJ449" s="67"/>
      <c r="AK449"/>
      <c r="AO449" s="39">
        <f t="shared" si="21"/>
        <v>0</v>
      </c>
      <c r="AP449" s="39"/>
      <c r="AQ449" s="39">
        <f t="shared" si="22"/>
        <v>0</v>
      </c>
    </row>
    <row r="450" spans="1:43" x14ac:dyDescent="0.25">
      <c r="A450" s="75">
        <v>449</v>
      </c>
      <c r="B450" s="105">
        <v>1</v>
      </c>
      <c r="C450" s="104" t="s">
        <v>55</v>
      </c>
      <c r="D450" s="103"/>
      <c r="E450" s="101"/>
      <c r="F450" s="102"/>
      <c r="G450" s="101" t="s">
        <v>281</v>
      </c>
      <c r="H450" s="98"/>
      <c r="I450" s="98"/>
      <c r="J450" s="98"/>
      <c r="K450" s="100" t="s">
        <v>118</v>
      </c>
      <c r="L450" s="98"/>
      <c r="M450" s="98"/>
      <c r="N450" s="99"/>
      <c r="O450" s="98"/>
      <c r="P450" s="98"/>
      <c r="Q450" s="98"/>
      <c r="R450" s="98"/>
      <c r="S450" s="98"/>
      <c r="T450" s="97">
        <v>1</v>
      </c>
      <c r="U450" s="96" t="s">
        <v>281</v>
      </c>
      <c r="V450" s="40" t="s">
        <v>135</v>
      </c>
      <c r="W450" s="15"/>
      <c r="X450" s="15" t="s">
        <v>72</v>
      </c>
      <c r="Y450" s="15"/>
      <c r="Z450" s="15"/>
      <c r="AA450" s="15"/>
      <c r="AH450" s="67"/>
      <c r="AI450"/>
      <c r="AJ450" s="67"/>
      <c r="AK450"/>
      <c r="AO450" s="39">
        <f t="shared" ref="AO450:AO513" si="23">_xlfn.XLOOKUP(B450,$AH$4:$AH$11,$AI$4:$AI$11,0)</f>
        <v>0</v>
      </c>
      <c r="AP450" s="39"/>
      <c r="AQ450" s="39">
        <f t="shared" si="22"/>
        <v>0</v>
      </c>
    </row>
    <row r="451" spans="1:43" ht="16.5" thickBot="1" x14ac:dyDescent="0.3">
      <c r="A451" s="75">
        <v>450</v>
      </c>
      <c r="B451" s="64">
        <v>2</v>
      </c>
      <c r="C451" s="66" t="s">
        <v>116</v>
      </c>
      <c r="D451" s="65"/>
      <c r="E451" s="55"/>
      <c r="F451" s="56"/>
      <c r="H451" s="55"/>
      <c r="I451" s="58"/>
      <c r="J451" s="55"/>
      <c r="K451" s="55" t="s">
        <v>115</v>
      </c>
      <c r="L451" s="55"/>
      <c r="M451" s="55"/>
      <c r="N451" s="56"/>
      <c r="O451" s="55"/>
      <c r="P451" s="55"/>
      <c r="Q451" s="55"/>
      <c r="R451" s="55"/>
      <c r="S451" s="55"/>
      <c r="T451" s="54">
        <v>1</v>
      </c>
      <c r="U451" s="53" t="s">
        <v>281</v>
      </c>
      <c r="V451" s="40" t="s">
        <v>134</v>
      </c>
      <c r="W451" s="15"/>
      <c r="X451" s="15" t="s">
        <v>72</v>
      </c>
      <c r="Y451" s="15"/>
      <c r="Z451" s="15"/>
      <c r="AA451" s="15"/>
      <c r="AH451" s="67"/>
      <c r="AI451"/>
      <c r="AJ451" s="67"/>
      <c r="AK451"/>
      <c r="AM451" s="93"/>
      <c r="AO451" s="39">
        <f t="shared" si="23"/>
        <v>0</v>
      </c>
      <c r="AP451" s="39"/>
      <c r="AQ451" s="39">
        <f t="shared" si="22"/>
        <v>0</v>
      </c>
    </row>
    <row r="452" spans="1:43" ht="16.5" hidden="1" thickBot="1" x14ac:dyDescent="0.3">
      <c r="A452" s="75">
        <v>451</v>
      </c>
      <c r="B452" s="64">
        <v>3</v>
      </c>
      <c r="C452" s="79" t="s">
        <v>113</v>
      </c>
      <c r="D452" s="78"/>
      <c r="E452" s="55"/>
      <c r="F452" s="56"/>
      <c r="H452" s="55"/>
      <c r="I452" s="58"/>
      <c r="J452" s="55"/>
      <c r="K452" s="55" t="s">
        <v>103</v>
      </c>
      <c r="L452" s="55"/>
      <c r="M452" s="55"/>
      <c r="N452" s="56"/>
      <c r="O452" s="55"/>
      <c r="P452" s="55"/>
      <c r="Q452" s="55"/>
      <c r="R452" s="55"/>
      <c r="S452" s="55"/>
      <c r="T452" s="55"/>
      <c r="U452" s="53" t="s">
        <v>281</v>
      </c>
      <c r="V452" s="40" t="s">
        <v>133</v>
      </c>
      <c r="W452" s="15">
        <v>2</v>
      </c>
      <c r="X452" s="15" t="s">
        <v>72</v>
      </c>
      <c r="Y452" s="15"/>
      <c r="Z452" s="15"/>
      <c r="AA452" s="15"/>
      <c r="AJ452" s="67"/>
      <c r="AK452"/>
      <c r="AO452" s="39" t="str">
        <f t="shared" si="23"/>
        <v>BOC District 2</v>
      </c>
      <c r="AP452" s="39"/>
      <c r="AQ452" s="39">
        <f t="shared" si="22"/>
        <v>0</v>
      </c>
    </row>
    <row r="453" spans="1:43" hidden="1" thickBot="1" x14ac:dyDescent="0.3">
      <c r="A453" s="75">
        <v>452</v>
      </c>
      <c r="B453" s="64">
        <v>4</v>
      </c>
      <c r="C453" s="66" t="str">
        <f>IF(G453=1,AO453," ")</f>
        <v xml:space="preserve"> </v>
      </c>
      <c r="D453" s="65"/>
      <c r="E453" s="55"/>
      <c r="F453" s="56"/>
      <c r="G453" s="58"/>
      <c r="H453" s="58"/>
      <c r="I453" s="58" t="str">
        <f>IF(C453=$AI$5,$AJ$5," ")</f>
        <v xml:space="preserve"> </v>
      </c>
      <c r="J453" s="55"/>
      <c r="K453" s="55" t="s">
        <v>103</v>
      </c>
      <c r="L453" s="55"/>
      <c r="M453" s="55"/>
      <c r="N453" s="56"/>
      <c r="O453" s="55"/>
      <c r="P453" s="55"/>
      <c r="Q453" s="55"/>
      <c r="R453" s="55"/>
      <c r="S453" s="55"/>
      <c r="T453" s="55"/>
      <c r="U453" s="53" t="s">
        <v>281</v>
      </c>
      <c r="V453" s="40" t="s">
        <v>133</v>
      </c>
      <c r="W453" s="15">
        <v>2</v>
      </c>
      <c r="X453" s="15" t="s">
        <v>72</v>
      </c>
      <c r="Y453" s="15"/>
      <c r="Z453" s="15"/>
      <c r="AA453" s="15"/>
      <c r="AJ453" s="67"/>
      <c r="AK453"/>
      <c r="AO453" s="39" t="str">
        <f t="shared" si="23"/>
        <v xml:space="preserve">Alicia Adams </v>
      </c>
      <c r="AP453" s="39"/>
      <c r="AQ453" s="39">
        <f t="shared" ref="AQ453:AQ516" si="24">_xlfn.XLOOKUP(B453,$AH$12:$AH$19,$AI$12:$AI$19,0)</f>
        <v>0</v>
      </c>
    </row>
    <row r="454" spans="1:43" hidden="1" thickBot="1" x14ac:dyDescent="0.3">
      <c r="A454" s="75">
        <v>453</v>
      </c>
      <c r="B454" s="64">
        <v>5</v>
      </c>
      <c r="C454" s="66" t="str">
        <f>IF(G454=1,AO454," ")</f>
        <v xml:space="preserve"> </v>
      </c>
      <c r="D454" s="65"/>
      <c r="E454" s="55"/>
      <c r="F454" s="56"/>
      <c r="G454" s="58"/>
      <c r="H454" s="58"/>
      <c r="I454" s="58" t="str">
        <f>IF(C454=$AI$6,$AJ$6," ")</f>
        <v xml:space="preserve"> </v>
      </c>
      <c r="J454" s="55"/>
      <c r="K454" s="55" t="s">
        <v>103</v>
      </c>
      <c r="L454" s="55"/>
      <c r="M454" s="55"/>
      <c r="N454" s="56"/>
      <c r="O454" s="55"/>
      <c r="P454" s="55"/>
      <c r="Q454" s="55"/>
      <c r="R454" s="55"/>
      <c r="S454" s="55"/>
      <c r="T454" s="55"/>
      <c r="U454" s="53" t="s">
        <v>281</v>
      </c>
      <c r="V454" s="40" t="s">
        <v>133</v>
      </c>
      <c r="W454" s="15">
        <v>2</v>
      </c>
      <c r="X454" s="15" t="s">
        <v>72</v>
      </c>
      <c r="Y454" s="15"/>
      <c r="Z454" s="15"/>
      <c r="AA454" s="15"/>
      <c r="AJ454" s="67"/>
      <c r="AK454"/>
      <c r="AO454" s="39" t="str">
        <f t="shared" si="23"/>
        <v>Erick Allen</v>
      </c>
      <c r="AP454" s="39"/>
      <c r="AQ454" s="39">
        <f t="shared" si="24"/>
        <v>0</v>
      </c>
    </row>
    <row r="455" spans="1:43" hidden="1" thickBot="1" x14ac:dyDescent="0.3">
      <c r="A455" s="75">
        <v>454</v>
      </c>
      <c r="B455" s="64">
        <v>6</v>
      </c>
      <c r="C455" s="66" t="str">
        <f>IF(G455=1,AO455," ")</f>
        <v xml:space="preserve"> </v>
      </c>
      <c r="D455" s="65"/>
      <c r="E455" s="55"/>
      <c r="F455" s="56"/>
      <c r="G455" s="58"/>
      <c r="H455" s="58"/>
      <c r="I455" s="58" t="str">
        <f>IF(C455=$AI$7,$AJ$7," ")</f>
        <v xml:space="preserve"> </v>
      </c>
      <c r="J455" s="55"/>
      <c r="K455" s="55" t="s">
        <v>103</v>
      </c>
      <c r="L455" s="55"/>
      <c r="M455" s="55"/>
      <c r="N455" s="56"/>
      <c r="O455" s="55"/>
      <c r="P455" s="55"/>
      <c r="Q455" s="55"/>
      <c r="R455" s="55"/>
      <c r="S455" s="55"/>
      <c r="T455" s="55"/>
      <c r="U455" s="53" t="s">
        <v>281</v>
      </c>
      <c r="V455" s="40" t="s">
        <v>133</v>
      </c>
      <c r="W455" s="15">
        <v>2</v>
      </c>
      <c r="X455" s="15" t="s">
        <v>72</v>
      </c>
      <c r="Y455" s="15"/>
      <c r="Z455" s="15"/>
      <c r="AA455" s="15"/>
      <c r="AJ455" s="67"/>
      <c r="AK455"/>
      <c r="AO455" s="39" t="str">
        <f t="shared" si="23"/>
        <v>Jaha V. Howard</v>
      </c>
      <c r="AP455" s="39"/>
      <c r="AQ455" s="39">
        <f t="shared" si="24"/>
        <v>0</v>
      </c>
    </row>
    <row r="456" spans="1:43" hidden="1" thickBot="1" x14ac:dyDescent="0.3">
      <c r="A456" s="75">
        <v>455</v>
      </c>
      <c r="B456" s="64">
        <v>7</v>
      </c>
      <c r="C456" s="66" t="str">
        <f>IF(G456=1,AO456," ")</f>
        <v xml:space="preserve"> </v>
      </c>
      <c r="D456" s="65"/>
      <c r="E456" s="55"/>
      <c r="F456" s="56"/>
      <c r="G456" s="58"/>
      <c r="H456" s="58"/>
      <c r="I456" s="58" t="str">
        <f>IF(C456=$AI$8,$AJ$8," ")</f>
        <v xml:space="preserve"> </v>
      </c>
      <c r="J456" s="55"/>
      <c r="K456" s="55" t="s">
        <v>103</v>
      </c>
      <c r="L456" s="55"/>
      <c r="M456" s="55"/>
      <c r="N456" s="56"/>
      <c r="O456" s="55"/>
      <c r="P456" s="55"/>
      <c r="Q456" s="55"/>
      <c r="R456" s="55"/>
      <c r="S456" s="55"/>
      <c r="T456" s="55"/>
      <c r="U456" s="53" t="s">
        <v>281</v>
      </c>
      <c r="V456" s="40" t="s">
        <v>133</v>
      </c>
      <c r="W456" s="15">
        <v>2</v>
      </c>
      <c r="X456" s="15" t="s">
        <v>72</v>
      </c>
      <c r="Y456" s="15"/>
      <c r="Z456" s="15"/>
      <c r="AA456" s="15"/>
      <c r="AJ456" s="67"/>
      <c r="AK456"/>
      <c r="AO456" s="39" t="str">
        <f t="shared" si="23"/>
        <v>Tanisha Whorton</v>
      </c>
      <c r="AP456" s="39"/>
      <c r="AQ456" s="39">
        <f t="shared" si="24"/>
        <v>0</v>
      </c>
    </row>
    <row r="457" spans="1:43" hidden="1" thickBot="1" x14ac:dyDescent="0.3">
      <c r="A457" s="75">
        <v>456</v>
      </c>
      <c r="B457" s="64">
        <v>8</v>
      </c>
      <c r="C457" s="66" t="str">
        <f>IF(G457=1,AO457," ")</f>
        <v xml:space="preserve"> </v>
      </c>
      <c r="D457" s="65"/>
      <c r="E457" s="55"/>
      <c r="F457" s="56"/>
      <c r="G457" s="58"/>
      <c r="H457" s="58"/>
      <c r="I457" s="58" t="str">
        <f>IF(C457=$AI$9,$AJ$9," ")</f>
        <v xml:space="preserve"> </v>
      </c>
      <c r="J457" s="55"/>
      <c r="K457" s="55" t="s">
        <v>103</v>
      </c>
      <c r="L457" s="55"/>
      <c r="M457" s="55"/>
      <c r="N457" s="56"/>
      <c r="O457" s="55"/>
      <c r="P457" s="55"/>
      <c r="Q457" s="55"/>
      <c r="R457" s="55"/>
      <c r="S457" s="55"/>
      <c r="T457" s="55"/>
      <c r="U457" s="53" t="s">
        <v>281</v>
      </c>
      <c r="V457" s="40" t="s">
        <v>133</v>
      </c>
      <c r="W457" s="15">
        <v>2</v>
      </c>
      <c r="X457" s="15" t="s">
        <v>72</v>
      </c>
      <c r="Y457" s="15"/>
      <c r="Z457" s="15"/>
      <c r="AA457" s="15"/>
      <c r="AJ457" s="67"/>
      <c r="AK457"/>
      <c r="AO457" s="39" t="str">
        <f t="shared" si="23"/>
        <v>Tracy Stevenson</v>
      </c>
      <c r="AP457" s="39"/>
      <c r="AQ457" s="39">
        <f t="shared" si="24"/>
        <v>0</v>
      </c>
    </row>
    <row r="458" spans="1:43" hidden="1" thickBot="1" x14ac:dyDescent="0.3">
      <c r="A458" s="75">
        <v>457</v>
      </c>
      <c r="B458" s="64">
        <v>9</v>
      </c>
      <c r="C458" s="74" t="str">
        <f>IF(G458=1,AQ458,IF(G458="BLK",$AI$17," "))</f>
        <v xml:space="preserve"> </v>
      </c>
      <c r="D458" s="129"/>
      <c r="E458" s="55"/>
      <c r="F458" s="56"/>
      <c r="G458" s="58"/>
      <c r="H458" s="58"/>
      <c r="I458" s="58" t="str">
        <f>IF(C458=$AI$10,$AJ$10," ")</f>
        <v xml:space="preserve"> </v>
      </c>
      <c r="J458" s="55"/>
      <c r="K458" s="55" t="s">
        <v>103</v>
      </c>
      <c r="L458" s="55"/>
      <c r="M458" s="55"/>
      <c r="N458" s="56"/>
      <c r="O458" s="55"/>
      <c r="P458" s="55"/>
      <c r="Q458" s="55"/>
      <c r="R458" s="55"/>
      <c r="S458" s="55"/>
      <c r="T458" s="55"/>
      <c r="U458" s="53" t="s">
        <v>281</v>
      </c>
      <c r="V458" s="40" t="s">
        <v>133</v>
      </c>
      <c r="W458" s="15">
        <v>2</v>
      </c>
      <c r="X458" s="15" t="s">
        <v>72</v>
      </c>
      <c r="Y458" s="15"/>
      <c r="Z458" s="15"/>
      <c r="AA458" s="15"/>
      <c r="AJ458" s="67"/>
      <c r="AK458"/>
      <c r="AO458" s="39" t="str">
        <f t="shared" si="23"/>
        <v>BLANK</v>
      </c>
      <c r="AP458" s="39"/>
      <c r="AQ458" s="39">
        <f t="shared" si="24"/>
        <v>0</v>
      </c>
    </row>
    <row r="459" spans="1:43" hidden="1" thickBot="1" x14ac:dyDescent="0.3">
      <c r="A459" s="75">
        <v>458</v>
      </c>
      <c r="B459" s="64">
        <v>10</v>
      </c>
      <c r="C459" s="66" t="str">
        <f>IF(G459=1,AO459," ")</f>
        <v xml:space="preserve"> </v>
      </c>
      <c r="D459" s="65"/>
      <c r="E459" s="55"/>
      <c r="F459" s="56"/>
      <c r="G459" s="58"/>
      <c r="H459" s="58"/>
      <c r="I459" s="58" t="str">
        <f>IF(C459=$AI$10,$AJ$10," ")</f>
        <v xml:space="preserve"> </v>
      </c>
      <c r="J459" s="55"/>
      <c r="K459" s="55" t="s">
        <v>103</v>
      </c>
      <c r="L459" s="55"/>
      <c r="M459" s="55"/>
      <c r="N459" s="56"/>
      <c r="O459" s="55"/>
      <c r="P459" s="55"/>
      <c r="Q459" s="55"/>
      <c r="R459" s="55"/>
      <c r="S459" s="55"/>
      <c r="T459" s="55"/>
      <c r="U459" s="53" t="s">
        <v>281</v>
      </c>
      <c r="V459" s="40" t="s">
        <v>133</v>
      </c>
      <c r="W459" s="15">
        <v>2</v>
      </c>
      <c r="X459" s="15" t="s">
        <v>72</v>
      </c>
      <c r="Y459" s="15"/>
      <c r="Z459" s="15"/>
      <c r="AA459" s="15"/>
      <c r="AH459" s="67"/>
      <c r="AI459"/>
      <c r="AJ459" s="67"/>
      <c r="AK459"/>
      <c r="AO459" s="39" t="str">
        <f t="shared" si="23"/>
        <v>Write In</v>
      </c>
      <c r="AP459" s="39"/>
      <c r="AQ459" s="39">
        <f t="shared" si="24"/>
        <v>0</v>
      </c>
    </row>
    <row r="460" spans="1:43" ht="21.75" thickBot="1" x14ac:dyDescent="0.3">
      <c r="A460" s="75">
        <v>459</v>
      </c>
      <c r="B460" s="64">
        <v>11</v>
      </c>
      <c r="C460" s="92" t="s">
        <v>101</v>
      </c>
      <c r="D460" s="91" t="s">
        <v>112</v>
      </c>
      <c r="E460" s="87" t="s">
        <v>111</v>
      </c>
      <c r="F460" s="90" t="s">
        <v>110</v>
      </c>
      <c r="G460" s="113"/>
      <c r="H460" s="87"/>
      <c r="I460" s="87"/>
      <c r="J460" s="86"/>
      <c r="K460" s="86" t="s">
        <v>100</v>
      </c>
      <c r="L460" s="180">
        <v>1010</v>
      </c>
      <c r="M460" s="87" t="s">
        <v>109</v>
      </c>
      <c r="N460" s="181"/>
      <c r="O460" s="180"/>
      <c r="P460" s="87" t="s">
        <v>108</v>
      </c>
      <c r="Q460" s="180">
        <v>4</v>
      </c>
      <c r="R460" s="87"/>
      <c r="S460" s="86"/>
      <c r="T460" s="85">
        <v>1</v>
      </c>
      <c r="U460" s="84" t="s">
        <v>281</v>
      </c>
      <c r="V460" s="40" t="s">
        <v>131</v>
      </c>
      <c r="W460" s="15">
        <v>4</v>
      </c>
      <c r="X460" s="15" t="s">
        <v>72</v>
      </c>
      <c r="Y460" s="15"/>
      <c r="Z460" s="15"/>
      <c r="AA460" s="15"/>
      <c r="AH460" s="67"/>
      <c r="AI460"/>
      <c r="AJ460" s="67"/>
      <c r="AK460"/>
      <c r="AO460" s="39">
        <f t="shared" si="23"/>
        <v>0</v>
      </c>
      <c r="AP460" s="39"/>
      <c r="AQ460" s="39" t="str">
        <f t="shared" si="24"/>
        <v>BOC District 4</v>
      </c>
    </row>
    <row r="461" spans="1:43" thickBot="1" x14ac:dyDescent="0.3">
      <c r="A461" s="75">
        <v>460</v>
      </c>
      <c r="B461" s="64">
        <v>12</v>
      </c>
      <c r="C461" s="66" t="str">
        <f>IF(G461=1,AQ461," ")</f>
        <v>Julien Grhas</v>
      </c>
      <c r="D461" s="71"/>
      <c r="E461" s="179">
        <v>1010</v>
      </c>
      <c r="F461" s="177">
        <v>67</v>
      </c>
      <c r="G461" s="58">
        <v>1</v>
      </c>
      <c r="H461" s="58">
        <f>G461</f>
        <v>1</v>
      </c>
      <c r="I461" s="58" t="str">
        <f>IF(C461=$AI$13,$AJ$13," ")</f>
        <v>REP</v>
      </c>
      <c r="J461" s="55" t="s">
        <v>104</v>
      </c>
      <c r="K461" s="55" t="s">
        <v>100</v>
      </c>
      <c r="L461" s="55"/>
      <c r="M461" s="55"/>
      <c r="N461" s="56"/>
      <c r="O461" s="55"/>
      <c r="P461" s="55"/>
      <c r="Q461" s="55"/>
      <c r="R461" s="55"/>
      <c r="S461" s="55"/>
      <c r="T461" s="54">
        <v>1</v>
      </c>
      <c r="U461" s="53" t="s">
        <v>281</v>
      </c>
      <c r="V461" s="40" t="s">
        <v>131</v>
      </c>
      <c r="W461" s="15">
        <v>4</v>
      </c>
      <c r="X461" s="15" t="s">
        <v>72</v>
      </c>
      <c r="Y461" s="15"/>
      <c r="Z461" s="15"/>
      <c r="AA461" s="15"/>
      <c r="AH461" s="67"/>
      <c r="AI461"/>
      <c r="AJ461" s="67"/>
      <c r="AK461"/>
      <c r="AO461" s="39">
        <f t="shared" si="23"/>
        <v>0</v>
      </c>
      <c r="AP461" s="39"/>
      <c r="AQ461" s="39" t="str">
        <f t="shared" si="24"/>
        <v>Julien Grhas</v>
      </c>
    </row>
    <row r="462" spans="1:43" thickBot="1" x14ac:dyDescent="0.3">
      <c r="A462" s="75">
        <v>461</v>
      </c>
      <c r="B462" s="64">
        <v>13</v>
      </c>
      <c r="C462" s="66" t="str">
        <f>IF(G462=1,AQ462," ")</f>
        <v>Matthew Hardwick</v>
      </c>
      <c r="D462" s="71"/>
      <c r="E462" s="179">
        <v>1010</v>
      </c>
      <c r="F462" s="177">
        <v>67</v>
      </c>
      <c r="G462" s="58">
        <v>1</v>
      </c>
      <c r="H462" s="58">
        <f>G462</f>
        <v>1</v>
      </c>
      <c r="I462" s="58" t="str">
        <f>IF(C462=$AI$14,$AJ$14," ")</f>
        <v>REP</v>
      </c>
      <c r="J462" s="55" t="s">
        <v>104</v>
      </c>
      <c r="K462" s="55" t="s">
        <v>100</v>
      </c>
      <c r="L462" s="55"/>
      <c r="M462" s="55"/>
      <c r="N462" s="56"/>
      <c r="O462" s="55"/>
      <c r="P462" s="55"/>
      <c r="Q462" s="55"/>
      <c r="R462" s="55"/>
      <c r="S462" s="55"/>
      <c r="T462" s="54">
        <v>1</v>
      </c>
      <c r="U462" s="53" t="s">
        <v>281</v>
      </c>
      <c r="V462" s="40" t="s">
        <v>131</v>
      </c>
      <c r="W462" s="15">
        <v>4</v>
      </c>
      <c r="X462" s="15" t="s">
        <v>72</v>
      </c>
      <c r="Y462" s="15"/>
      <c r="Z462" s="15"/>
      <c r="AA462" s="15"/>
      <c r="AH462" s="67"/>
      <c r="AI462"/>
      <c r="AJ462" s="67"/>
      <c r="AK462"/>
      <c r="AO462" s="39">
        <f t="shared" si="23"/>
        <v>0</v>
      </c>
      <c r="AP462" s="39"/>
      <c r="AQ462" s="39" t="str">
        <f t="shared" si="24"/>
        <v>Matthew Hardwick</v>
      </c>
    </row>
    <row r="463" spans="1:43" thickBot="1" x14ac:dyDescent="0.3">
      <c r="A463" s="75">
        <v>462</v>
      </c>
      <c r="B463" s="64">
        <v>14</v>
      </c>
      <c r="C463" s="66" t="str">
        <f>IF(G463=1,AQ463," ")</f>
        <v>Yashica Marshall</v>
      </c>
      <c r="D463" s="71"/>
      <c r="E463" s="178">
        <v>1010</v>
      </c>
      <c r="F463" s="177">
        <v>68</v>
      </c>
      <c r="G463" s="58">
        <v>1</v>
      </c>
      <c r="H463" s="58">
        <f>G463</f>
        <v>1</v>
      </c>
      <c r="I463" s="58" t="str">
        <f>IF(C463=$AI$15,$AJ$15," ")</f>
        <v>DEM</v>
      </c>
      <c r="J463" s="55" t="s">
        <v>104</v>
      </c>
      <c r="K463" s="55" t="s">
        <v>100</v>
      </c>
      <c r="L463" s="55"/>
      <c r="M463" s="55"/>
      <c r="N463" s="56"/>
      <c r="O463" s="55"/>
      <c r="P463" s="55"/>
      <c r="Q463" s="55"/>
      <c r="R463" s="55"/>
      <c r="S463" s="55"/>
      <c r="T463" s="54">
        <v>1</v>
      </c>
      <c r="U463" s="53" t="s">
        <v>281</v>
      </c>
      <c r="V463" s="40" t="s">
        <v>131</v>
      </c>
      <c r="W463" s="15">
        <v>4</v>
      </c>
      <c r="X463" s="15" t="s">
        <v>72</v>
      </c>
      <c r="Y463" s="15"/>
      <c r="Z463" s="15"/>
      <c r="AA463" s="15"/>
      <c r="AB463" s="4">
        <v>67</v>
      </c>
      <c r="AC463" s="5" t="s">
        <v>283</v>
      </c>
      <c r="AD463" s="83" t="s">
        <v>107</v>
      </c>
      <c r="AE463" s="83"/>
      <c r="AH463" s="67"/>
      <c r="AI463"/>
      <c r="AJ463" s="67"/>
      <c r="AK463"/>
      <c r="AO463" s="39">
        <f t="shared" si="23"/>
        <v>0</v>
      </c>
      <c r="AP463" s="39"/>
      <c r="AQ463" s="39" t="str">
        <f t="shared" si="24"/>
        <v>Yashica Marshall</v>
      </c>
    </row>
    <row r="464" spans="1:43" thickBot="1" x14ac:dyDescent="0.3">
      <c r="A464" s="75">
        <v>463</v>
      </c>
      <c r="B464" s="64">
        <v>15</v>
      </c>
      <c r="C464" s="66" t="str">
        <f>IF(G464=1,AQ464," ")</f>
        <v>Monique Sheffield</v>
      </c>
      <c r="D464" s="71"/>
      <c r="E464" s="178">
        <v>1010</v>
      </c>
      <c r="F464" s="177">
        <v>68</v>
      </c>
      <c r="G464" s="58">
        <v>1</v>
      </c>
      <c r="H464" s="58">
        <f>G464</f>
        <v>1</v>
      </c>
      <c r="I464" s="58" t="str">
        <f>IF(C464=$AI$16,$AJ$16," ")</f>
        <v>DEM</v>
      </c>
      <c r="J464" s="55" t="s">
        <v>104</v>
      </c>
      <c r="K464" s="55" t="s">
        <v>100</v>
      </c>
      <c r="L464" s="55"/>
      <c r="M464" s="55"/>
      <c r="N464" s="56"/>
      <c r="O464" s="55"/>
      <c r="P464" s="55"/>
      <c r="Q464" s="55"/>
      <c r="R464" s="55"/>
      <c r="S464" s="55"/>
      <c r="T464" s="54">
        <v>1</v>
      </c>
      <c r="U464" s="53" t="s">
        <v>281</v>
      </c>
      <c r="V464" s="40" t="s">
        <v>131</v>
      </c>
      <c r="W464" s="15">
        <v>4</v>
      </c>
      <c r="X464" s="15" t="s">
        <v>72</v>
      </c>
      <c r="Y464" s="15"/>
      <c r="Z464" s="15"/>
      <c r="AA464" s="15"/>
      <c r="AB464" s="4">
        <v>68</v>
      </c>
      <c r="AC464" s="5" t="s">
        <v>283</v>
      </c>
      <c r="AD464" s="5" t="s">
        <v>105</v>
      </c>
      <c r="AH464" s="67"/>
      <c r="AI464"/>
      <c r="AJ464" s="67"/>
      <c r="AK464"/>
      <c r="AO464" s="39">
        <f t="shared" si="23"/>
        <v>0</v>
      </c>
      <c r="AP464" s="39"/>
      <c r="AQ464" s="39" t="str">
        <f t="shared" si="24"/>
        <v>Monique Sheffield</v>
      </c>
    </row>
    <row r="465" spans="1:43" ht="15" x14ac:dyDescent="0.25">
      <c r="A465" s="75">
        <v>464</v>
      </c>
      <c r="B465" s="64">
        <v>16</v>
      </c>
      <c r="C465" s="74" t="str">
        <f>IF(G465=1,AQ465,IF(G465="BLK",$AI$17," "))</f>
        <v xml:space="preserve"> </v>
      </c>
      <c r="D465" s="129"/>
      <c r="E465" s="55"/>
      <c r="F465" s="56"/>
      <c r="G465" s="58"/>
      <c r="H465" s="58"/>
      <c r="I465" s="58" t="str">
        <f>IF(C465=$AI$17,$AJ$17," ")</f>
        <v xml:space="preserve"> </v>
      </c>
      <c r="J465" s="55"/>
      <c r="K465" s="55" t="s">
        <v>100</v>
      </c>
      <c r="L465" s="55"/>
      <c r="M465" s="55"/>
      <c r="N465" s="56"/>
      <c r="O465" s="55"/>
      <c r="P465" s="55"/>
      <c r="Q465" s="55"/>
      <c r="R465" s="55"/>
      <c r="S465" s="55"/>
      <c r="T465" s="54">
        <v>1</v>
      </c>
      <c r="U465" s="53" t="s">
        <v>281</v>
      </c>
      <c r="V465" s="40" t="s">
        <v>131</v>
      </c>
      <c r="W465" s="15">
        <v>4</v>
      </c>
      <c r="X465" s="15" t="s">
        <v>72</v>
      </c>
      <c r="Y465" s="15"/>
      <c r="Z465" s="15"/>
      <c r="AA465" s="15"/>
      <c r="AH465" s="67"/>
      <c r="AI465"/>
      <c r="AJ465" s="67"/>
      <c r="AK465"/>
      <c r="AO465" s="39">
        <f t="shared" si="23"/>
        <v>0</v>
      </c>
      <c r="AP465" s="39"/>
      <c r="AQ465" s="39" t="str">
        <f t="shared" si="24"/>
        <v>BLANK</v>
      </c>
    </row>
    <row r="466" spans="1:43" ht="15" x14ac:dyDescent="0.25">
      <c r="A466" s="75">
        <v>465</v>
      </c>
      <c r="B466" s="64">
        <v>17</v>
      </c>
      <c r="C466" s="66" t="str">
        <f>IF(G466=1,AQ466," ")</f>
        <v xml:space="preserve"> </v>
      </c>
      <c r="D466" s="65"/>
      <c r="E466" s="55"/>
      <c r="F466" s="56"/>
      <c r="G466" s="58"/>
      <c r="H466" s="58"/>
      <c r="I466" s="58" t="str">
        <f>IF(C466=$AI$18,$AJ$18," ")</f>
        <v xml:space="preserve"> </v>
      </c>
      <c r="J466" s="55"/>
      <c r="K466" s="55" t="s">
        <v>100</v>
      </c>
      <c r="L466" s="55"/>
      <c r="M466" s="55"/>
      <c r="N466" s="56"/>
      <c r="O466" s="55"/>
      <c r="P466" s="55"/>
      <c r="Q466" s="55"/>
      <c r="R466" s="55"/>
      <c r="S466" s="55"/>
      <c r="T466" s="54">
        <v>1</v>
      </c>
      <c r="U466" s="53" t="s">
        <v>281</v>
      </c>
      <c r="V466" s="40" t="s">
        <v>131</v>
      </c>
      <c r="W466" s="15">
        <v>4</v>
      </c>
      <c r="X466" s="15" t="s">
        <v>72</v>
      </c>
      <c r="Y466" s="15"/>
      <c r="Z466" s="15"/>
      <c r="AA466" s="15"/>
      <c r="AH466" s="67"/>
      <c r="AI466"/>
      <c r="AJ466" s="67"/>
      <c r="AK466"/>
      <c r="AO466" s="39">
        <f t="shared" si="23"/>
        <v>0</v>
      </c>
      <c r="AP466" s="39"/>
      <c r="AQ466" s="39" t="str">
        <f t="shared" si="24"/>
        <v>BLANK</v>
      </c>
    </row>
    <row r="467" spans="1:43" ht="15" hidden="1" x14ac:dyDescent="0.25">
      <c r="A467" s="75">
        <v>466</v>
      </c>
      <c r="B467" s="64">
        <v>18</v>
      </c>
      <c r="C467" s="66" t="str">
        <f>IF(G467=1,AQ467," ")</f>
        <v xml:space="preserve"> </v>
      </c>
      <c r="D467" s="65"/>
      <c r="E467" s="55"/>
      <c r="F467" s="56"/>
      <c r="G467" s="58"/>
      <c r="H467" s="58"/>
      <c r="I467" s="58" t="str">
        <f>IF(C467=$AI$19,$AJ$19," ")</f>
        <v xml:space="preserve"> </v>
      </c>
      <c r="J467" s="55"/>
      <c r="K467" s="55" t="s">
        <v>100</v>
      </c>
      <c r="L467" s="55"/>
      <c r="M467" s="55"/>
      <c r="N467" s="56"/>
      <c r="O467" s="55"/>
      <c r="P467" s="55"/>
      <c r="Q467" s="55"/>
      <c r="R467" s="55"/>
      <c r="S467" s="55"/>
      <c r="T467" s="55">
        <v>1</v>
      </c>
      <c r="U467" s="53" t="s">
        <v>281</v>
      </c>
      <c r="V467" s="40" t="s">
        <v>99</v>
      </c>
      <c r="W467" s="15">
        <v>4</v>
      </c>
      <c r="X467" s="15" t="s">
        <v>72</v>
      </c>
      <c r="Y467" s="15"/>
      <c r="Z467" s="15"/>
      <c r="AA467" s="15"/>
      <c r="AH467" s="67"/>
      <c r="AI467"/>
      <c r="AJ467" s="67"/>
      <c r="AK467"/>
      <c r="AO467" s="39">
        <f t="shared" si="23"/>
        <v>0</v>
      </c>
      <c r="AP467" s="39"/>
      <c r="AQ467" s="39" t="str">
        <f t="shared" si="24"/>
        <v>Write In</v>
      </c>
    </row>
    <row r="468" spans="1:43" thickBot="1" x14ac:dyDescent="0.3">
      <c r="A468" s="75">
        <v>467</v>
      </c>
      <c r="B468" s="64">
        <v>19</v>
      </c>
      <c r="C468" s="66"/>
      <c r="D468" s="65"/>
      <c r="E468" s="55"/>
      <c r="F468" s="56"/>
      <c r="G468" s="58"/>
      <c r="H468" s="58"/>
      <c r="I468" s="58"/>
      <c r="J468" s="55"/>
      <c r="K468" s="55"/>
      <c r="L468" s="55"/>
      <c r="M468" s="55"/>
      <c r="N468" s="56"/>
      <c r="O468" s="55"/>
      <c r="P468" s="55"/>
      <c r="Q468" s="55"/>
      <c r="R468" s="55"/>
      <c r="S468" s="55"/>
      <c r="T468" s="54">
        <v>1</v>
      </c>
      <c r="U468" s="53" t="s">
        <v>281</v>
      </c>
      <c r="V468" s="40" t="s">
        <v>129</v>
      </c>
      <c r="W468" s="15">
        <v>4</v>
      </c>
      <c r="X468" s="15" t="s">
        <v>72</v>
      </c>
      <c r="Y468" s="15"/>
      <c r="Z468" s="15"/>
      <c r="AA468" s="15"/>
      <c r="AH468" s="67"/>
      <c r="AI468"/>
      <c r="AJ468" s="67"/>
      <c r="AK468"/>
      <c r="AO468" s="39">
        <f t="shared" si="23"/>
        <v>0</v>
      </c>
      <c r="AP468" s="39"/>
      <c r="AQ468" s="39">
        <f t="shared" si="24"/>
        <v>0</v>
      </c>
    </row>
    <row r="469" spans="1:43" ht="16.5" thickBot="1" x14ac:dyDescent="0.3">
      <c r="A469" s="75">
        <v>468</v>
      </c>
      <c r="B469" s="64">
        <v>20</v>
      </c>
      <c r="C469" s="74" t="s">
        <v>98</v>
      </c>
      <c r="D469" s="71"/>
      <c r="E469" s="58"/>
      <c r="F469" s="73"/>
      <c r="G469" s="59">
        <v>0</v>
      </c>
      <c r="H469" s="59">
        <v>0</v>
      </c>
      <c r="I469" s="58"/>
      <c r="J469" s="55"/>
      <c r="K469" s="55" t="s">
        <v>97</v>
      </c>
      <c r="L469" s="55"/>
      <c r="M469" s="55"/>
      <c r="N469" s="56"/>
      <c r="O469" s="55"/>
      <c r="P469" s="55"/>
      <c r="Q469" s="55"/>
      <c r="R469" s="55"/>
      <c r="S469" s="55"/>
      <c r="T469" s="54">
        <v>1</v>
      </c>
      <c r="U469" s="53" t="s">
        <v>281</v>
      </c>
      <c r="V469" s="40" t="s">
        <v>129</v>
      </c>
      <c r="W469" s="15">
        <v>4</v>
      </c>
      <c r="X469" s="15" t="s">
        <v>72</v>
      </c>
      <c r="Y469" s="15"/>
      <c r="Z469" s="15"/>
      <c r="AA469" s="15"/>
      <c r="AH469" s="67"/>
      <c r="AI469"/>
      <c r="AJ469" s="67"/>
      <c r="AK469"/>
      <c r="AO469" s="39">
        <f t="shared" si="23"/>
        <v>0</v>
      </c>
      <c r="AP469" s="39"/>
      <c r="AQ469" s="39">
        <f t="shared" si="24"/>
        <v>0</v>
      </c>
    </row>
    <row r="470" spans="1:43" ht="16.5" thickBot="1" x14ac:dyDescent="0.3">
      <c r="A470" s="75">
        <v>469</v>
      </c>
      <c r="B470" s="64">
        <v>21</v>
      </c>
      <c r="C470" s="74" t="s">
        <v>282</v>
      </c>
      <c r="D470" s="71"/>
      <c r="E470" s="58"/>
      <c r="F470" s="73"/>
      <c r="G470" s="59">
        <v>0</v>
      </c>
      <c r="H470" s="59">
        <v>0</v>
      </c>
      <c r="I470" s="58"/>
      <c r="J470" s="55"/>
      <c r="K470" s="55" t="s">
        <v>95</v>
      </c>
      <c r="L470" s="55"/>
      <c r="M470" s="55"/>
      <c r="N470" s="56"/>
      <c r="O470" s="55"/>
      <c r="P470" s="55"/>
      <c r="Q470" s="55"/>
      <c r="R470" s="55"/>
      <c r="S470" s="55"/>
      <c r="T470" s="54">
        <v>1</v>
      </c>
      <c r="U470" s="53" t="s">
        <v>281</v>
      </c>
      <c r="V470" s="40" t="s">
        <v>129</v>
      </c>
      <c r="W470" s="15">
        <v>4</v>
      </c>
      <c r="X470" s="15" t="s">
        <v>72</v>
      </c>
      <c r="Y470" s="15"/>
      <c r="Z470" s="15"/>
      <c r="AA470" s="15"/>
      <c r="AH470" s="67"/>
      <c r="AI470"/>
      <c r="AJ470" s="67"/>
      <c r="AK470"/>
      <c r="AO470" s="39">
        <f t="shared" si="23"/>
        <v>0</v>
      </c>
      <c r="AP470" s="39"/>
      <c r="AQ470" s="39">
        <f t="shared" si="24"/>
        <v>0</v>
      </c>
    </row>
    <row r="471" spans="1:43" ht="16.5" thickBot="1" x14ac:dyDescent="0.3">
      <c r="A471" s="75">
        <v>470</v>
      </c>
      <c r="B471" s="64">
        <v>22</v>
      </c>
      <c r="C471" s="74" t="s">
        <v>94</v>
      </c>
      <c r="D471" s="71"/>
      <c r="E471" s="58"/>
      <c r="F471" s="73"/>
      <c r="G471" s="59">
        <v>0</v>
      </c>
      <c r="H471" s="59">
        <v>0</v>
      </c>
      <c r="I471" s="58"/>
      <c r="J471" s="55"/>
      <c r="K471" s="55" t="s">
        <v>93</v>
      </c>
      <c r="L471" s="55"/>
      <c r="M471" s="55"/>
      <c r="N471" s="56"/>
      <c r="O471" s="55"/>
      <c r="P471" s="55"/>
      <c r="Q471" s="55"/>
      <c r="R471" s="55"/>
      <c r="S471" s="55"/>
      <c r="T471" s="54">
        <v>1</v>
      </c>
      <c r="U471" s="53" t="s">
        <v>281</v>
      </c>
      <c r="V471" s="40" t="s">
        <v>129</v>
      </c>
      <c r="W471" s="15">
        <v>4</v>
      </c>
      <c r="X471" s="15" t="s">
        <v>72</v>
      </c>
      <c r="Y471" s="15"/>
      <c r="Z471" s="15"/>
      <c r="AA471" s="15"/>
      <c r="AH471" s="67"/>
      <c r="AI471"/>
      <c r="AJ471" s="67"/>
      <c r="AK471"/>
      <c r="AO471" s="39">
        <f t="shared" si="23"/>
        <v>0</v>
      </c>
      <c r="AP471" s="39"/>
      <c r="AQ471" s="39">
        <f t="shared" si="24"/>
        <v>0</v>
      </c>
    </row>
    <row r="472" spans="1:43" ht="16.5" thickBot="1" x14ac:dyDescent="0.3">
      <c r="A472" s="75">
        <v>471</v>
      </c>
      <c r="B472" s="64">
        <v>23</v>
      </c>
      <c r="C472" s="74" t="s">
        <v>77</v>
      </c>
      <c r="D472" s="71"/>
      <c r="E472" s="58"/>
      <c r="F472" s="73"/>
      <c r="G472" s="59">
        <v>0</v>
      </c>
      <c r="H472" s="59">
        <v>0</v>
      </c>
      <c r="I472" s="58"/>
      <c r="J472" s="55"/>
      <c r="K472" s="55" t="s">
        <v>77</v>
      </c>
      <c r="L472" s="55"/>
      <c r="M472" s="55"/>
      <c r="N472" s="56"/>
      <c r="O472" s="55"/>
      <c r="P472" s="55"/>
      <c r="Q472" s="55"/>
      <c r="R472" s="55"/>
      <c r="S472" s="55"/>
      <c r="T472" s="54">
        <v>1</v>
      </c>
      <c r="U472" s="53" t="s">
        <v>281</v>
      </c>
      <c r="V472" s="40" t="s">
        <v>129</v>
      </c>
      <c r="W472" s="15">
        <v>4</v>
      </c>
      <c r="X472" s="15" t="s">
        <v>72</v>
      </c>
      <c r="Y472" s="15"/>
      <c r="Z472" s="15"/>
      <c r="AA472" s="15"/>
      <c r="AH472" s="67"/>
      <c r="AI472"/>
      <c r="AJ472" s="67"/>
      <c r="AK472"/>
      <c r="AO472" s="39">
        <f t="shared" si="23"/>
        <v>0</v>
      </c>
      <c r="AP472" s="39"/>
      <c r="AQ472" s="39">
        <f t="shared" si="24"/>
        <v>0</v>
      </c>
    </row>
    <row r="473" spans="1:43" ht="16.5" thickBot="1" x14ac:dyDescent="0.3">
      <c r="A473" s="75">
        <v>472</v>
      </c>
      <c r="B473" s="64">
        <v>24</v>
      </c>
      <c r="C473" s="72" t="s">
        <v>92</v>
      </c>
      <c r="D473" s="71"/>
      <c r="E473" s="68"/>
      <c r="F473" s="70"/>
      <c r="G473" s="59">
        <v>0</v>
      </c>
      <c r="H473" s="59">
        <v>0</v>
      </c>
      <c r="I473" s="69"/>
      <c r="J473" s="68"/>
      <c r="K473" s="68" t="s">
        <v>91</v>
      </c>
      <c r="L473" s="55"/>
      <c r="M473" s="55"/>
      <c r="N473" s="56"/>
      <c r="O473" s="55"/>
      <c r="P473" s="55"/>
      <c r="Q473" s="55"/>
      <c r="R473" s="55"/>
      <c r="S473" s="55"/>
      <c r="T473" s="54">
        <v>1</v>
      </c>
      <c r="U473" s="53" t="s">
        <v>281</v>
      </c>
      <c r="V473" s="40" t="s">
        <v>129</v>
      </c>
      <c r="W473" s="15">
        <v>4</v>
      </c>
      <c r="X473" s="15" t="s">
        <v>72</v>
      </c>
      <c r="Y473" s="15"/>
      <c r="Z473" s="15"/>
      <c r="AA473" s="15"/>
      <c r="AH473" s="67"/>
      <c r="AI473"/>
      <c r="AJ473" s="67"/>
      <c r="AK473"/>
      <c r="AO473" s="39">
        <f t="shared" si="23"/>
        <v>0</v>
      </c>
      <c r="AP473" s="39"/>
      <c r="AQ473" s="39">
        <f t="shared" si="24"/>
        <v>0</v>
      </c>
    </row>
    <row r="474" spans="1:43" x14ac:dyDescent="0.25">
      <c r="A474" s="75">
        <v>473</v>
      </c>
      <c r="B474" s="64">
        <v>25</v>
      </c>
      <c r="C474" s="66"/>
      <c r="D474" s="65"/>
      <c r="E474" s="55"/>
      <c r="F474" s="56"/>
      <c r="G474" s="59"/>
      <c r="H474" s="58"/>
      <c r="I474" s="58"/>
      <c r="J474" s="55"/>
      <c r="K474" s="55"/>
      <c r="L474" s="55"/>
      <c r="M474" s="55"/>
      <c r="N474" s="56"/>
      <c r="O474" s="55"/>
      <c r="P474" s="55"/>
      <c r="Q474" s="55"/>
      <c r="R474" s="55"/>
      <c r="S474" s="55"/>
      <c r="T474" s="54">
        <v>1</v>
      </c>
      <c r="U474" s="53" t="s">
        <v>281</v>
      </c>
      <c r="V474" s="40" t="s">
        <v>129</v>
      </c>
      <c r="W474" s="15">
        <v>4</v>
      </c>
      <c r="X474" s="15" t="s">
        <v>72</v>
      </c>
      <c r="Y474" s="15"/>
      <c r="Z474" s="15"/>
      <c r="AA474" s="15"/>
      <c r="AH474" s="67"/>
      <c r="AI474"/>
      <c r="AJ474" s="67"/>
      <c r="AK474"/>
      <c r="AO474" s="39">
        <f t="shared" si="23"/>
        <v>0</v>
      </c>
      <c r="AP474" s="39"/>
      <c r="AQ474" s="39">
        <f t="shared" si="24"/>
        <v>0</v>
      </c>
    </row>
    <row r="475" spans="1:43" x14ac:dyDescent="0.25">
      <c r="A475" s="75">
        <v>474</v>
      </c>
      <c r="B475" s="64">
        <v>26</v>
      </c>
      <c r="C475" s="63" t="s">
        <v>90</v>
      </c>
      <c r="D475" s="62"/>
      <c r="E475" s="61">
        <f>SUBTOTAL(9,G453:G473)</f>
        <v>4</v>
      </c>
      <c r="F475" s="60"/>
      <c r="G475" s="59"/>
      <c r="H475" s="58"/>
      <c r="I475" s="57"/>
      <c r="J475" s="55"/>
      <c r="K475" s="55" t="s">
        <v>89</v>
      </c>
      <c r="L475" s="55"/>
      <c r="M475" s="55"/>
      <c r="N475" s="56"/>
      <c r="O475" s="55"/>
      <c r="P475" s="55"/>
      <c r="Q475" s="55"/>
      <c r="R475" s="55"/>
      <c r="S475" s="55"/>
      <c r="T475" s="54">
        <v>1</v>
      </c>
      <c r="U475" s="53" t="s">
        <v>281</v>
      </c>
      <c r="V475" s="40" t="s">
        <v>129</v>
      </c>
      <c r="W475" s="15">
        <v>4</v>
      </c>
      <c r="X475" s="15" t="s">
        <v>72</v>
      </c>
      <c r="Y475" s="15"/>
      <c r="Z475" s="15"/>
      <c r="AA475" s="15"/>
      <c r="AH475" s="67"/>
      <c r="AI475"/>
      <c r="AJ475" s="67"/>
      <c r="AK475"/>
      <c r="AO475" s="39">
        <f t="shared" si="23"/>
        <v>0</v>
      </c>
      <c r="AP475" s="39"/>
      <c r="AQ475" s="39">
        <f t="shared" si="24"/>
        <v>0</v>
      </c>
    </row>
    <row r="476" spans="1:43" ht="16.5" thickBot="1" x14ac:dyDescent="0.3">
      <c r="A476" s="75">
        <v>475</v>
      </c>
      <c r="B476" s="52">
        <v>27</v>
      </c>
      <c r="C476" s="51" t="s">
        <v>88</v>
      </c>
      <c r="D476" s="50"/>
      <c r="E476" s="49">
        <f>SUBTOTAL(9,H453:H473)</f>
        <v>4</v>
      </c>
      <c r="F476" s="48">
        <f>SUBTOTAL(9,H461:H469)</f>
        <v>4</v>
      </c>
      <c r="G476" s="47"/>
      <c r="H476" s="46"/>
      <c r="I476" s="46"/>
      <c r="J476" s="45"/>
      <c r="K476" s="43" t="s">
        <v>87</v>
      </c>
      <c r="L476" s="43"/>
      <c r="M476" s="43"/>
      <c r="N476" s="44"/>
      <c r="O476" s="43"/>
      <c r="P476" s="43"/>
      <c r="Q476" s="43"/>
      <c r="R476" s="43"/>
      <c r="S476" s="43"/>
      <c r="T476" s="42">
        <v>1</v>
      </c>
      <c r="U476" s="106" t="s">
        <v>281</v>
      </c>
      <c r="V476" s="40" t="s">
        <v>129</v>
      </c>
      <c r="W476" s="15">
        <v>4</v>
      </c>
      <c r="X476" s="15" t="s">
        <v>72</v>
      </c>
      <c r="Y476" s="15"/>
      <c r="Z476" s="15"/>
      <c r="AA476" s="15"/>
      <c r="AH476" s="67"/>
      <c r="AI476"/>
      <c r="AJ476" s="67"/>
      <c r="AK476"/>
      <c r="AO476" s="39">
        <f t="shared" si="23"/>
        <v>0</v>
      </c>
      <c r="AP476" s="39"/>
      <c r="AQ476" s="39">
        <f t="shared" si="24"/>
        <v>0</v>
      </c>
    </row>
    <row r="477" spans="1:43" ht="16.5" thickBot="1" x14ac:dyDescent="0.3">
      <c r="A477" s="38">
        <v>476</v>
      </c>
      <c r="G477" s="13"/>
      <c r="U477" s="2" t="s">
        <v>268</v>
      </c>
      <c r="V477" s="40"/>
      <c r="W477" s="15"/>
      <c r="X477" s="15" t="s">
        <v>72</v>
      </c>
      <c r="Y477" s="15"/>
      <c r="Z477" s="15"/>
      <c r="AA477" s="15"/>
      <c r="AH477" s="67"/>
      <c r="AI477"/>
      <c r="AJ477" s="67"/>
      <c r="AK477"/>
      <c r="AO477" s="39">
        <f t="shared" si="23"/>
        <v>0</v>
      </c>
      <c r="AP477" s="39"/>
      <c r="AQ477" s="39">
        <f t="shared" si="24"/>
        <v>0</v>
      </c>
    </row>
    <row r="478" spans="1:43" x14ac:dyDescent="0.25">
      <c r="A478" s="75">
        <v>477</v>
      </c>
      <c r="B478" s="105">
        <v>1</v>
      </c>
      <c r="C478" s="104" t="s">
        <v>53</v>
      </c>
      <c r="D478" s="103"/>
      <c r="E478" s="101"/>
      <c r="F478" s="102"/>
      <c r="G478" s="101" t="s">
        <v>279</v>
      </c>
      <c r="H478" s="98"/>
      <c r="I478" s="98"/>
      <c r="J478" s="98"/>
      <c r="K478" s="100" t="s">
        <v>118</v>
      </c>
      <c r="L478" s="98"/>
      <c r="M478" s="98"/>
      <c r="N478" s="99"/>
      <c r="O478" s="98"/>
      <c r="P478" s="98"/>
      <c r="Q478" s="98"/>
      <c r="R478" s="98"/>
      <c r="S478" s="98"/>
      <c r="T478" s="97">
        <v>1</v>
      </c>
      <c r="U478" s="96" t="s">
        <v>279</v>
      </c>
      <c r="V478" s="40" t="s">
        <v>135</v>
      </c>
      <c r="W478" s="15"/>
      <c r="X478" s="15" t="s">
        <v>72</v>
      </c>
      <c r="Y478" s="15"/>
      <c r="Z478" s="15"/>
      <c r="AA478" s="15"/>
      <c r="AH478" s="67"/>
      <c r="AI478"/>
      <c r="AJ478" s="67"/>
      <c r="AK478"/>
      <c r="AO478" s="39">
        <f t="shared" si="23"/>
        <v>0</v>
      </c>
      <c r="AP478" s="39"/>
      <c r="AQ478" s="39">
        <f t="shared" si="24"/>
        <v>0</v>
      </c>
    </row>
    <row r="479" spans="1:43" ht="16.5" thickBot="1" x14ac:dyDescent="0.3">
      <c r="A479" s="75">
        <v>478</v>
      </c>
      <c r="B479" s="64">
        <v>2</v>
      </c>
      <c r="C479" s="66" t="s">
        <v>116</v>
      </c>
      <c r="D479" s="65"/>
      <c r="E479" s="55"/>
      <c r="F479" s="56"/>
      <c r="H479" s="55"/>
      <c r="I479" s="58"/>
      <c r="J479" s="55"/>
      <c r="K479" s="55" t="s">
        <v>115</v>
      </c>
      <c r="L479" s="55"/>
      <c r="M479" s="55"/>
      <c r="N479" s="56"/>
      <c r="O479" s="55"/>
      <c r="P479" s="55"/>
      <c r="Q479" s="55"/>
      <c r="R479" s="55"/>
      <c r="S479" s="55"/>
      <c r="T479" s="54">
        <v>1</v>
      </c>
      <c r="U479" s="53" t="s">
        <v>279</v>
      </c>
      <c r="V479" s="40" t="s">
        <v>134</v>
      </c>
      <c r="W479" s="15"/>
      <c r="X479" s="15" t="s">
        <v>72</v>
      </c>
      <c r="Y479" s="15"/>
      <c r="Z479" s="15"/>
      <c r="AA479" s="15"/>
      <c r="AJ479" s="67"/>
      <c r="AK479"/>
      <c r="AM479" s="93"/>
      <c r="AO479" s="39">
        <f t="shared" si="23"/>
        <v>0</v>
      </c>
      <c r="AP479" s="39"/>
      <c r="AQ479" s="39">
        <f t="shared" si="24"/>
        <v>0</v>
      </c>
    </row>
    <row r="480" spans="1:43" ht="16.5" hidden="1" thickBot="1" x14ac:dyDescent="0.3">
      <c r="A480" s="75">
        <v>479</v>
      </c>
      <c r="B480" s="64">
        <v>3</v>
      </c>
      <c r="C480" s="79" t="s">
        <v>113</v>
      </c>
      <c r="D480" s="78"/>
      <c r="E480" s="55"/>
      <c r="F480" s="56"/>
      <c r="H480" s="55"/>
      <c r="I480" s="58"/>
      <c r="J480" s="55"/>
      <c r="K480" s="55" t="s">
        <v>103</v>
      </c>
      <c r="L480" s="55"/>
      <c r="M480" s="55"/>
      <c r="N480" s="56"/>
      <c r="O480" s="55"/>
      <c r="P480" s="55"/>
      <c r="Q480" s="55"/>
      <c r="R480" s="55"/>
      <c r="S480" s="55"/>
      <c r="T480" s="55"/>
      <c r="U480" s="53" t="s">
        <v>279</v>
      </c>
      <c r="V480" s="40" t="s">
        <v>133</v>
      </c>
      <c r="W480" s="15"/>
      <c r="X480" s="15" t="s">
        <v>72</v>
      </c>
      <c r="Y480" s="15"/>
      <c r="Z480" s="15"/>
      <c r="AA480" s="15"/>
      <c r="AJ480" s="67"/>
      <c r="AK480"/>
      <c r="AO480" s="39" t="str">
        <f t="shared" si="23"/>
        <v>BOC District 2</v>
      </c>
      <c r="AP480" s="39"/>
      <c r="AQ480" s="39">
        <f t="shared" si="24"/>
        <v>0</v>
      </c>
    </row>
    <row r="481" spans="1:43" hidden="1" thickBot="1" x14ac:dyDescent="0.3">
      <c r="A481" s="75">
        <v>480</v>
      </c>
      <c r="B481" s="64">
        <v>4</v>
      </c>
      <c r="C481" s="66" t="str">
        <f>IF(G481=1,AO481," ")</f>
        <v xml:space="preserve"> </v>
      </c>
      <c r="D481" s="65"/>
      <c r="E481" s="55"/>
      <c r="F481" s="56"/>
      <c r="G481" s="58"/>
      <c r="H481" s="58"/>
      <c r="I481" s="58" t="str">
        <f>IF(C481=$AI$5,$AJ$5," ")</f>
        <v xml:space="preserve"> </v>
      </c>
      <c r="J481" s="55"/>
      <c r="K481" s="55" t="s">
        <v>103</v>
      </c>
      <c r="L481" s="55"/>
      <c r="M481" s="55"/>
      <c r="N481" s="56"/>
      <c r="O481" s="55"/>
      <c r="P481" s="55"/>
      <c r="Q481" s="55"/>
      <c r="R481" s="55"/>
      <c r="S481" s="55"/>
      <c r="T481" s="55"/>
      <c r="U481" s="53" t="s">
        <v>279</v>
      </c>
      <c r="V481" s="40" t="s">
        <v>133</v>
      </c>
      <c r="W481" s="15"/>
      <c r="X481" s="15" t="s">
        <v>72</v>
      </c>
      <c r="Y481" s="15"/>
      <c r="Z481" s="15"/>
      <c r="AA481" s="15"/>
      <c r="AJ481" s="67"/>
      <c r="AK481"/>
      <c r="AO481" s="39" t="str">
        <f t="shared" si="23"/>
        <v xml:space="preserve">Alicia Adams </v>
      </c>
      <c r="AP481" s="39"/>
      <c r="AQ481" s="39">
        <f t="shared" si="24"/>
        <v>0</v>
      </c>
    </row>
    <row r="482" spans="1:43" hidden="1" thickBot="1" x14ac:dyDescent="0.3">
      <c r="A482" s="75">
        <v>481</v>
      </c>
      <c r="B482" s="64">
        <v>5</v>
      </c>
      <c r="C482" s="66" t="str">
        <f>IF(G482=1,AO482," ")</f>
        <v xml:space="preserve"> </v>
      </c>
      <c r="D482" s="65"/>
      <c r="E482" s="55"/>
      <c r="F482" s="56"/>
      <c r="G482" s="58"/>
      <c r="H482" s="58"/>
      <c r="I482" s="58" t="str">
        <f>IF(C482=$AI$6,$AJ$6," ")</f>
        <v xml:space="preserve"> </v>
      </c>
      <c r="J482" s="55"/>
      <c r="K482" s="55" t="s">
        <v>103</v>
      </c>
      <c r="L482" s="55"/>
      <c r="M482" s="55"/>
      <c r="N482" s="56"/>
      <c r="O482" s="55"/>
      <c r="P482" s="55"/>
      <c r="Q482" s="55"/>
      <c r="R482" s="55"/>
      <c r="S482" s="55"/>
      <c r="T482" s="55"/>
      <c r="U482" s="53" t="s">
        <v>279</v>
      </c>
      <c r="V482" s="40" t="s">
        <v>133</v>
      </c>
      <c r="W482" s="15"/>
      <c r="X482" s="15" t="s">
        <v>72</v>
      </c>
      <c r="Y482" s="15"/>
      <c r="Z482" s="15"/>
      <c r="AA482" s="15"/>
      <c r="AJ482" s="67"/>
      <c r="AK482"/>
      <c r="AO482" s="39" t="str">
        <f t="shared" si="23"/>
        <v>Erick Allen</v>
      </c>
      <c r="AP482" s="39"/>
      <c r="AQ482" s="39">
        <f t="shared" si="24"/>
        <v>0</v>
      </c>
    </row>
    <row r="483" spans="1:43" hidden="1" thickBot="1" x14ac:dyDescent="0.3">
      <c r="A483" s="75">
        <v>482</v>
      </c>
      <c r="B483" s="64">
        <v>6</v>
      </c>
      <c r="C483" s="66" t="str">
        <f>IF(G483=1,AO483," ")</f>
        <v xml:space="preserve"> </v>
      </c>
      <c r="D483" s="65"/>
      <c r="E483" s="55"/>
      <c r="F483" s="56"/>
      <c r="G483" s="58"/>
      <c r="H483" s="58"/>
      <c r="I483" s="58" t="str">
        <f>IF(C483=$AI$7,$AJ$7," ")</f>
        <v xml:space="preserve"> </v>
      </c>
      <c r="J483" s="55"/>
      <c r="K483" s="55" t="s">
        <v>103</v>
      </c>
      <c r="L483" s="55"/>
      <c r="M483" s="55"/>
      <c r="N483" s="56"/>
      <c r="O483" s="55"/>
      <c r="P483" s="55"/>
      <c r="Q483" s="55"/>
      <c r="R483" s="55"/>
      <c r="S483" s="55"/>
      <c r="T483" s="55"/>
      <c r="U483" s="53" t="s">
        <v>279</v>
      </c>
      <c r="V483" s="40" t="s">
        <v>133</v>
      </c>
      <c r="W483" s="15"/>
      <c r="X483" s="15" t="s">
        <v>72</v>
      </c>
      <c r="Y483" s="15"/>
      <c r="Z483" s="15"/>
      <c r="AA483" s="15"/>
      <c r="AJ483" s="67"/>
      <c r="AK483"/>
      <c r="AO483" s="39" t="str">
        <f t="shared" si="23"/>
        <v>Jaha V. Howard</v>
      </c>
      <c r="AP483" s="39"/>
      <c r="AQ483" s="39">
        <f t="shared" si="24"/>
        <v>0</v>
      </c>
    </row>
    <row r="484" spans="1:43" hidden="1" thickBot="1" x14ac:dyDescent="0.3">
      <c r="A484" s="75">
        <v>483</v>
      </c>
      <c r="B484" s="64">
        <v>7</v>
      </c>
      <c r="C484" s="66" t="str">
        <f>IF(G484=1,AO484," ")</f>
        <v xml:space="preserve"> </v>
      </c>
      <c r="D484" s="65"/>
      <c r="E484" s="55"/>
      <c r="F484" s="56"/>
      <c r="G484" s="58"/>
      <c r="H484" s="58"/>
      <c r="I484" s="58" t="str">
        <f>IF(C484=$AI$8,$AJ$8," ")</f>
        <v xml:space="preserve"> </v>
      </c>
      <c r="J484" s="55"/>
      <c r="K484" s="55" t="s">
        <v>103</v>
      </c>
      <c r="L484" s="55"/>
      <c r="M484" s="55"/>
      <c r="N484" s="56"/>
      <c r="O484" s="55"/>
      <c r="P484" s="55"/>
      <c r="Q484" s="55"/>
      <c r="R484" s="55"/>
      <c r="S484" s="55"/>
      <c r="T484" s="55"/>
      <c r="U484" s="53" t="s">
        <v>279</v>
      </c>
      <c r="V484" s="40" t="s">
        <v>133</v>
      </c>
      <c r="W484" s="15"/>
      <c r="X484" s="15" t="s">
        <v>72</v>
      </c>
      <c r="Y484" s="15"/>
      <c r="Z484" s="15"/>
      <c r="AA484" s="15"/>
      <c r="AJ484" s="67"/>
      <c r="AK484"/>
      <c r="AO484" s="39" t="str">
        <f t="shared" si="23"/>
        <v>Tanisha Whorton</v>
      </c>
      <c r="AP484" s="39"/>
      <c r="AQ484" s="39">
        <f t="shared" si="24"/>
        <v>0</v>
      </c>
    </row>
    <row r="485" spans="1:43" hidden="1" thickBot="1" x14ac:dyDescent="0.3">
      <c r="A485" s="75">
        <v>484</v>
      </c>
      <c r="B485" s="64">
        <v>8</v>
      </c>
      <c r="C485" s="66" t="str">
        <f>IF(G485=1,AO485," ")</f>
        <v xml:space="preserve"> </v>
      </c>
      <c r="D485" s="65"/>
      <c r="E485" s="55"/>
      <c r="F485" s="56"/>
      <c r="G485" s="58"/>
      <c r="H485" s="58"/>
      <c r="I485" s="58" t="str">
        <f>IF(C485=$AI$9,$AJ$9," ")</f>
        <v xml:space="preserve"> </v>
      </c>
      <c r="J485" s="55"/>
      <c r="K485" s="55" t="s">
        <v>103</v>
      </c>
      <c r="L485" s="55"/>
      <c r="M485" s="55"/>
      <c r="N485" s="56"/>
      <c r="O485" s="55"/>
      <c r="P485" s="55"/>
      <c r="Q485" s="55"/>
      <c r="R485" s="55"/>
      <c r="S485" s="55"/>
      <c r="T485" s="55"/>
      <c r="U485" s="53" t="s">
        <v>279</v>
      </c>
      <c r="V485" s="40" t="s">
        <v>133</v>
      </c>
      <c r="W485" s="15"/>
      <c r="X485" s="15" t="s">
        <v>72</v>
      </c>
      <c r="Y485" s="15"/>
      <c r="Z485" s="15"/>
      <c r="AA485" s="15"/>
      <c r="AH485" s="67"/>
      <c r="AI485"/>
      <c r="AJ485" s="67"/>
      <c r="AK485"/>
      <c r="AO485" s="39" t="str">
        <f t="shared" si="23"/>
        <v>Tracy Stevenson</v>
      </c>
      <c r="AP485" s="39"/>
      <c r="AQ485" s="39">
        <f t="shared" si="24"/>
        <v>0</v>
      </c>
    </row>
    <row r="486" spans="1:43" hidden="1" thickBot="1" x14ac:dyDescent="0.3">
      <c r="A486" s="75">
        <v>485</v>
      </c>
      <c r="B486" s="64">
        <v>9</v>
      </c>
      <c r="C486" s="74" t="str">
        <f>IF(G486=1,AQ486,IF(G486="BLK",$AI$17," "))</f>
        <v xml:space="preserve"> </v>
      </c>
      <c r="D486" s="129"/>
      <c r="E486" s="55"/>
      <c r="F486" s="56"/>
      <c r="G486" s="58"/>
      <c r="H486" s="58"/>
      <c r="I486" s="58" t="str">
        <f>IF(C486=$AI$10,$AJ$10," ")</f>
        <v xml:space="preserve"> </v>
      </c>
      <c r="J486" s="55"/>
      <c r="K486" s="55" t="s">
        <v>103</v>
      </c>
      <c r="L486" s="55"/>
      <c r="M486" s="55"/>
      <c r="N486" s="56"/>
      <c r="O486" s="55"/>
      <c r="P486" s="55"/>
      <c r="Q486" s="55"/>
      <c r="R486" s="55"/>
      <c r="S486" s="55"/>
      <c r="T486" s="55"/>
      <c r="U486" s="53" t="s">
        <v>279</v>
      </c>
      <c r="V486" s="40" t="s">
        <v>133</v>
      </c>
      <c r="W486" s="15"/>
      <c r="X486" s="15" t="s">
        <v>72</v>
      </c>
      <c r="Y486" s="15"/>
      <c r="Z486" s="15"/>
      <c r="AA486" s="15"/>
      <c r="AH486" s="67"/>
      <c r="AI486"/>
      <c r="AJ486" s="67"/>
      <c r="AK486"/>
      <c r="AO486" s="39" t="str">
        <f t="shared" si="23"/>
        <v>BLANK</v>
      </c>
      <c r="AP486" s="39"/>
      <c r="AQ486" s="39">
        <f t="shared" si="24"/>
        <v>0</v>
      </c>
    </row>
    <row r="487" spans="1:43" hidden="1" thickBot="1" x14ac:dyDescent="0.3">
      <c r="A487" s="75">
        <v>486</v>
      </c>
      <c r="B487" s="64">
        <v>10</v>
      </c>
      <c r="C487" s="66" t="str">
        <f>IF(G487=1,AO487," ")</f>
        <v xml:space="preserve"> </v>
      </c>
      <c r="D487" s="65"/>
      <c r="E487" s="55"/>
      <c r="F487" s="56"/>
      <c r="G487" s="58"/>
      <c r="H487" s="58"/>
      <c r="I487" s="58" t="str">
        <f>IF(C487=$AI$10,$AJ$10," ")</f>
        <v xml:space="preserve"> </v>
      </c>
      <c r="J487" s="55"/>
      <c r="K487" s="55" t="s">
        <v>103</v>
      </c>
      <c r="L487" s="55"/>
      <c r="M487" s="55"/>
      <c r="N487" s="56"/>
      <c r="O487" s="55"/>
      <c r="P487" s="55"/>
      <c r="Q487" s="55"/>
      <c r="R487" s="55"/>
      <c r="S487" s="55"/>
      <c r="T487" s="55"/>
      <c r="U487" s="53" t="s">
        <v>279</v>
      </c>
      <c r="V487" s="40" t="s">
        <v>133</v>
      </c>
      <c r="W487" s="15"/>
      <c r="X487" s="15" t="s">
        <v>72</v>
      </c>
      <c r="Y487" s="15"/>
      <c r="Z487" s="15"/>
      <c r="AA487" s="15"/>
      <c r="AH487" s="67"/>
      <c r="AI487"/>
      <c r="AJ487" s="67"/>
      <c r="AK487"/>
      <c r="AO487" s="39" t="str">
        <f t="shared" si="23"/>
        <v>Write In</v>
      </c>
      <c r="AP487" s="39"/>
      <c r="AQ487" s="39">
        <f t="shared" si="24"/>
        <v>0</v>
      </c>
    </row>
    <row r="488" spans="1:43" ht="21.75" thickBot="1" x14ac:dyDescent="0.3">
      <c r="A488" s="75">
        <v>487</v>
      </c>
      <c r="B488" s="64">
        <v>11</v>
      </c>
      <c r="C488" s="92" t="s">
        <v>101</v>
      </c>
      <c r="D488" s="91" t="s">
        <v>112</v>
      </c>
      <c r="E488" s="87" t="s">
        <v>111</v>
      </c>
      <c r="F488" s="90" t="s">
        <v>110</v>
      </c>
      <c r="G488" s="113"/>
      <c r="H488" s="87"/>
      <c r="I488" s="87"/>
      <c r="J488" s="86"/>
      <c r="K488" s="86" t="s">
        <v>100</v>
      </c>
      <c r="L488" s="87">
        <v>1010</v>
      </c>
      <c r="M488" s="87" t="s">
        <v>109</v>
      </c>
      <c r="N488" s="88"/>
      <c r="O488" s="87"/>
      <c r="P488" s="87" t="s">
        <v>108</v>
      </c>
      <c r="Q488" s="87">
        <v>4</v>
      </c>
      <c r="R488" s="87"/>
      <c r="S488" s="86"/>
      <c r="T488" s="85">
        <v>1</v>
      </c>
      <c r="U488" s="84" t="s">
        <v>279</v>
      </c>
      <c r="V488" s="40" t="s">
        <v>131</v>
      </c>
      <c r="W488" s="15"/>
      <c r="X488" s="15" t="s">
        <v>72</v>
      </c>
      <c r="Y488" s="15"/>
      <c r="Z488" s="15"/>
      <c r="AA488" s="15"/>
      <c r="AH488" s="67"/>
      <c r="AI488"/>
      <c r="AJ488" s="67"/>
      <c r="AK488"/>
      <c r="AO488" s="39">
        <f t="shared" si="23"/>
        <v>0</v>
      </c>
      <c r="AP488" s="39"/>
      <c r="AQ488" s="39" t="str">
        <f t="shared" si="24"/>
        <v>BOC District 4</v>
      </c>
    </row>
    <row r="489" spans="1:43" thickBot="1" x14ac:dyDescent="0.3">
      <c r="A489" s="75">
        <v>488</v>
      </c>
      <c r="B489" s="64">
        <v>12</v>
      </c>
      <c r="C489" s="66" t="str">
        <f>IF(G489=1,AQ489," ")</f>
        <v>Julien Grhas</v>
      </c>
      <c r="D489" s="71"/>
      <c r="E489" s="82">
        <v>1010</v>
      </c>
      <c r="F489" s="80">
        <v>69</v>
      </c>
      <c r="G489" s="58">
        <v>1</v>
      </c>
      <c r="H489" s="58">
        <f>G489</f>
        <v>1</v>
      </c>
      <c r="I489" s="58" t="str">
        <f>IF(C489=$AI$13,$AJ$13," ")</f>
        <v>REP</v>
      </c>
      <c r="J489" s="55" t="s">
        <v>104</v>
      </c>
      <c r="K489" s="55" t="s">
        <v>100</v>
      </c>
      <c r="L489" s="55"/>
      <c r="M489" s="55"/>
      <c r="N489" s="56"/>
      <c r="O489" s="55"/>
      <c r="P489" s="55"/>
      <c r="Q489" s="55"/>
      <c r="R489" s="55"/>
      <c r="S489" s="55"/>
      <c r="T489" s="54">
        <v>1</v>
      </c>
      <c r="U489" s="53" t="s">
        <v>279</v>
      </c>
      <c r="V489" s="40" t="s">
        <v>131</v>
      </c>
      <c r="W489" s="15">
        <v>4</v>
      </c>
      <c r="X489" s="15" t="s">
        <v>72</v>
      </c>
      <c r="Y489" s="15"/>
      <c r="Z489" s="15"/>
      <c r="AA489" s="15"/>
      <c r="AH489" s="67"/>
      <c r="AI489"/>
      <c r="AJ489" s="67"/>
      <c r="AK489"/>
      <c r="AO489" s="39">
        <f t="shared" si="23"/>
        <v>0</v>
      </c>
      <c r="AP489" s="39"/>
      <c r="AQ489" s="39" t="str">
        <f t="shared" si="24"/>
        <v>Julien Grhas</v>
      </c>
    </row>
    <row r="490" spans="1:43" thickBot="1" x14ac:dyDescent="0.3">
      <c r="A490" s="75">
        <v>489</v>
      </c>
      <c r="B490" s="64">
        <v>13</v>
      </c>
      <c r="C490" s="66" t="str">
        <f>IF(G490=1,AQ490," ")</f>
        <v>Matthew Hardwick</v>
      </c>
      <c r="D490" s="71"/>
      <c r="E490" s="82">
        <v>1010</v>
      </c>
      <c r="F490" s="80">
        <v>69</v>
      </c>
      <c r="G490" s="58">
        <v>1</v>
      </c>
      <c r="H490" s="58">
        <f>G490</f>
        <v>1</v>
      </c>
      <c r="I490" s="58" t="str">
        <f>IF(C490=$AI$14,$AJ$14," ")</f>
        <v>REP</v>
      </c>
      <c r="J490" s="55" t="s">
        <v>104</v>
      </c>
      <c r="K490" s="55" t="s">
        <v>100</v>
      </c>
      <c r="L490" s="55"/>
      <c r="M490" s="55"/>
      <c r="N490" s="56"/>
      <c r="O490" s="55"/>
      <c r="P490" s="55"/>
      <c r="Q490" s="55"/>
      <c r="R490" s="55"/>
      <c r="S490" s="55"/>
      <c r="T490" s="54">
        <v>1</v>
      </c>
      <c r="U490" s="53" t="s">
        <v>279</v>
      </c>
      <c r="V490" s="40" t="s">
        <v>131</v>
      </c>
      <c r="W490" s="15">
        <v>4</v>
      </c>
      <c r="X490" s="15" t="s">
        <v>72</v>
      </c>
      <c r="Y490" s="15"/>
      <c r="Z490" s="15"/>
      <c r="AA490" s="15"/>
      <c r="AH490" s="67"/>
      <c r="AI490"/>
      <c r="AJ490" s="67"/>
      <c r="AK490"/>
      <c r="AO490" s="39">
        <f t="shared" si="23"/>
        <v>0</v>
      </c>
      <c r="AP490" s="39"/>
      <c r="AQ490" s="39" t="str">
        <f t="shared" si="24"/>
        <v>Matthew Hardwick</v>
      </c>
    </row>
    <row r="491" spans="1:43" thickBot="1" x14ac:dyDescent="0.3">
      <c r="A491" s="75">
        <v>490</v>
      </c>
      <c r="B491" s="64">
        <v>14</v>
      </c>
      <c r="C491" s="66" t="str">
        <f>IF(G491=1,AQ491," ")</f>
        <v>Yashica Marshall</v>
      </c>
      <c r="D491" s="71"/>
      <c r="E491" s="81">
        <v>1010</v>
      </c>
      <c r="F491" s="80">
        <v>70</v>
      </c>
      <c r="G491" s="58">
        <v>1</v>
      </c>
      <c r="H491" s="58">
        <f>G491</f>
        <v>1</v>
      </c>
      <c r="I491" s="58" t="str">
        <f>IF(C491=$AI$15,$AJ$15," ")</f>
        <v>DEM</v>
      </c>
      <c r="J491" s="55" t="s">
        <v>104</v>
      </c>
      <c r="K491" s="55" t="s">
        <v>100</v>
      </c>
      <c r="L491" s="55"/>
      <c r="M491" s="55"/>
      <c r="N491" s="56"/>
      <c r="O491" s="55"/>
      <c r="P491" s="55"/>
      <c r="Q491" s="55"/>
      <c r="R491" s="55"/>
      <c r="S491" s="55"/>
      <c r="T491" s="54">
        <v>1</v>
      </c>
      <c r="U491" s="53" t="s">
        <v>279</v>
      </c>
      <c r="V491" s="40" t="s">
        <v>131</v>
      </c>
      <c r="W491" s="15">
        <v>4</v>
      </c>
      <c r="X491" s="15" t="s">
        <v>72</v>
      </c>
      <c r="Y491" s="15"/>
      <c r="Z491" s="15"/>
      <c r="AA491" s="15"/>
      <c r="AB491" s="4">
        <v>69</v>
      </c>
      <c r="AC491" s="5" t="s">
        <v>280</v>
      </c>
      <c r="AD491" s="83" t="s">
        <v>107</v>
      </c>
      <c r="AE491" s="83"/>
      <c r="AH491" s="67"/>
      <c r="AI491"/>
      <c r="AJ491" s="67"/>
      <c r="AK491"/>
      <c r="AO491" s="39">
        <f t="shared" si="23"/>
        <v>0</v>
      </c>
      <c r="AP491" s="39"/>
      <c r="AQ491" s="39" t="str">
        <f t="shared" si="24"/>
        <v>Yashica Marshall</v>
      </c>
    </row>
    <row r="492" spans="1:43" thickBot="1" x14ac:dyDescent="0.3">
      <c r="A492" s="75">
        <v>491</v>
      </c>
      <c r="B492" s="64">
        <v>15</v>
      </c>
      <c r="C492" s="66" t="str">
        <f>IF(G492=1,AQ492," ")</f>
        <v>Monique Sheffield</v>
      </c>
      <c r="D492" s="71"/>
      <c r="E492" s="81">
        <v>1010</v>
      </c>
      <c r="F492" s="80">
        <v>70</v>
      </c>
      <c r="G492" s="58">
        <v>1</v>
      </c>
      <c r="H492" s="58">
        <f>G492</f>
        <v>1</v>
      </c>
      <c r="I492" s="58" t="str">
        <f>IF(C492=$AI$16,$AJ$16," ")</f>
        <v>DEM</v>
      </c>
      <c r="J492" s="55" t="s">
        <v>104</v>
      </c>
      <c r="K492" s="55" t="s">
        <v>100</v>
      </c>
      <c r="L492" s="55"/>
      <c r="M492" s="55"/>
      <c r="N492" s="56"/>
      <c r="O492" s="55"/>
      <c r="P492" s="55"/>
      <c r="Q492" s="55"/>
      <c r="R492" s="55"/>
      <c r="S492" s="55"/>
      <c r="T492" s="54">
        <v>1</v>
      </c>
      <c r="U492" s="53" t="s">
        <v>279</v>
      </c>
      <c r="V492" s="40" t="s">
        <v>131</v>
      </c>
      <c r="W492" s="15">
        <v>4</v>
      </c>
      <c r="X492" s="15" t="s">
        <v>72</v>
      </c>
      <c r="Y492" s="15"/>
      <c r="Z492" s="15"/>
      <c r="AA492" s="15"/>
      <c r="AB492" s="4">
        <v>70</v>
      </c>
      <c r="AC492" s="5" t="s">
        <v>280</v>
      </c>
      <c r="AD492" s="5" t="s">
        <v>105</v>
      </c>
      <c r="AH492" s="67"/>
      <c r="AI492"/>
      <c r="AJ492" s="67"/>
      <c r="AK492"/>
      <c r="AO492" s="39">
        <f t="shared" si="23"/>
        <v>0</v>
      </c>
      <c r="AP492" s="39"/>
      <c r="AQ492" s="39" t="str">
        <f t="shared" si="24"/>
        <v>Monique Sheffield</v>
      </c>
    </row>
    <row r="493" spans="1:43" ht="15" x14ac:dyDescent="0.25">
      <c r="A493" s="75">
        <v>492</v>
      </c>
      <c r="B493" s="64">
        <v>16</v>
      </c>
      <c r="C493" s="74" t="str">
        <f>IF(G493=1,AQ493,IF(G493="BLK",$AI$17," "))</f>
        <v xml:space="preserve"> </v>
      </c>
      <c r="D493" s="129"/>
      <c r="E493" s="55"/>
      <c r="F493" s="56"/>
      <c r="G493" s="58"/>
      <c r="H493" s="58"/>
      <c r="I493" s="58" t="str">
        <f>IF(C493=$AI$17,$AJ$17," ")</f>
        <v xml:space="preserve"> </v>
      </c>
      <c r="J493" s="55"/>
      <c r="K493" s="55" t="s">
        <v>100</v>
      </c>
      <c r="L493" s="55"/>
      <c r="M493" s="55"/>
      <c r="N493" s="56"/>
      <c r="O493" s="55"/>
      <c r="P493" s="55"/>
      <c r="Q493" s="55"/>
      <c r="R493" s="55"/>
      <c r="S493" s="55"/>
      <c r="T493" s="54">
        <v>1</v>
      </c>
      <c r="U493" s="53" t="s">
        <v>279</v>
      </c>
      <c r="V493" s="40" t="s">
        <v>131</v>
      </c>
      <c r="W493" s="15">
        <v>4</v>
      </c>
      <c r="X493" s="15" t="s">
        <v>72</v>
      </c>
      <c r="Y493" s="15"/>
      <c r="Z493" s="15"/>
      <c r="AA493" s="15"/>
      <c r="AH493" s="67"/>
      <c r="AI493"/>
      <c r="AJ493" s="67"/>
      <c r="AK493"/>
      <c r="AO493" s="39">
        <f t="shared" si="23"/>
        <v>0</v>
      </c>
      <c r="AP493" s="39"/>
      <c r="AQ493" s="39" t="str">
        <f t="shared" si="24"/>
        <v>BLANK</v>
      </c>
    </row>
    <row r="494" spans="1:43" ht="15" x14ac:dyDescent="0.25">
      <c r="A494" s="75">
        <v>493</v>
      </c>
      <c r="B494" s="64">
        <v>17</v>
      </c>
      <c r="C494" s="66" t="str">
        <f>IF(G494=1,AQ494," ")</f>
        <v xml:space="preserve"> </v>
      </c>
      <c r="D494" s="65"/>
      <c r="E494" s="55"/>
      <c r="F494" s="56"/>
      <c r="G494" s="58"/>
      <c r="H494" s="58"/>
      <c r="I494" s="58" t="str">
        <f>IF(C494=$AI$18,$AJ$18," ")</f>
        <v xml:space="preserve"> </v>
      </c>
      <c r="J494" s="55"/>
      <c r="K494" s="55" t="s">
        <v>100</v>
      </c>
      <c r="L494" s="55"/>
      <c r="M494" s="55"/>
      <c r="N494" s="56"/>
      <c r="O494" s="55"/>
      <c r="P494" s="55"/>
      <c r="Q494" s="55"/>
      <c r="R494" s="55"/>
      <c r="S494" s="55"/>
      <c r="T494" s="54">
        <v>1</v>
      </c>
      <c r="U494" s="53" t="s">
        <v>279</v>
      </c>
      <c r="V494" s="40" t="s">
        <v>131</v>
      </c>
      <c r="W494" s="15">
        <v>4</v>
      </c>
      <c r="X494" s="15" t="s">
        <v>72</v>
      </c>
      <c r="Y494" s="15"/>
      <c r="Z494" s="15"/>
      <c r="AA494" s="15"/>
      <c r="AH494" s="67"/>
      <c r="AI494"/>
      <c r="AJ494" s="67"/>
      <c r="AK494"/>
      <c r="AO494" s="39">
        <f t="shared" si="23"/>
        <v>0</v>
      </c>
      <c r="AP494" s="39"/>
      <c r="AQ494" s="39" t="str">
        <f t="shared" si="24"/>
        <v>BLANK</v>
      </c>
    </row>
    <row r="495" spans="1:43" ht="15" hidden="1" x14ac:dyDescent="0.25">
      <c r="A495" s="75">
        <v>494</v>
      </c>
      <c r="B495" s="64">
        <v>18</v>
      </c>
      <c r="C495" s="66" t="str">
        <f>IF(G495=1,AQ495," ")</f>
        <v xml:space="preserve"> </v>
      </c>
      <c r="D495" s="65"/>
      <c r="E495" s="55"/>
      <c r="F495" s="56"/>
      <c r="G495" s="58"/>
      <c r="H495" s="58"/>
      <c r="I495" s="58" t="str">
        <f>IF(C495=$AI$19,$AJ$19," ")</f>
        <v xml:space="preserve"> </v>
      </c>
      <c r="J495" s="55"/>
      <c r="K495" s="55" t="s">
        <v>100</v>
      </c>
      <c r="L495" s="55"/>
      <c r="M495" s="55"/>
      <c r="N495" s="56"/>
      <c r="O495" s="55"/>
      <c r="P495" s="55"/>
      <c r="Q495" s="55"/>
      <c r="R495" s="55"/>
      <c r="S495" s="55"/>
      <c r="T495" s="55">
        <v>1</v>
      </c>
      <c r="U495" s="53" t="s">
        <v>279</v>
      </c>
      <c r="V495" s="40" t="s">
        <v>99</v>
      </c>
      <c r="W495" s="15">
        <v>4</v>
      </c>
      <c r="X495" s="15" t="s">
        <v>72</v>
      </c>
      <c r="Y495" s="15"/>
      <c r="Z495" s="15"/>
      <c r="AA495" s="15"/>
      <c r="AH495" s="67"/>
      <c r="AI495"/>
      <c r="AJ495" s="67"/>
      <c r="AK495"/>
      <c r="AO495" s="39">
        <f t="shared" si="23"/>
        <v>0</v>
      </c>
      <c r="AP495" s="39"/>
      <c r="AQ495" s="39" t="str">
        <f t="shared" si="24"/>
        <v>Write In</v>
      </c>
    </row>
    <row r="496" spans="1:43" thickBot="1" x14ac:dyDescent="0.3">
      <c r="A496" s="75">
        <v>495</v>
      </c>
      <c r="B496" s="64">
        <v>19</v>
      </c>
      <c r="C496" s="66"/>
      <c r="D496" s="65"/>
      <c r="E496" s="55"/>
      <c r="F496" s="56"/>
      <c r="G496" s="58"/>
      <c r="H496" s="58"/>
      <c r="I496" s="58"/>
      <c r="J496" s="55"/>
      <c r="K496" s="55"/>
      <c r="L496" s="55"/>
      <c r="M496" s="55"/>
      <c r="N496" s="56"/>
      <c r="O496" s="55"/>
      <c r="P496" s="55"/>
      <c r="Q496" s="55"/>
      <c r="R496" s="55"/>
      <c r="S496" s="55"/>
      <c r="T496" s="54">
        <v>1</v>
      </c>
      <c r="U496" s="53" t="s">
        <v>279</v>
      </c>
      <c r="V496" s="40" t="s">
        <v>129</v>
      </c>
      <c r="W496" s="15">
        <v>4</v>
      </c>
      <c r="X496" s="15" t="s">
        <v>72</v>
      </c>
      <c r="Y496" s="15"/>
      <c r="Z496" s="15"/>
      <c r="AA496" s="15"/>
      <c r="AH496" s="67"/>
      <c r="AI496"/>
      <c r="AJ496" s="67"/>
      <c r="AK496"/>
      <c r="AO496" s="39">
        <f t="shared" si="23"/>
        <v>0</v>
      </c>
      <c r="AP496" s="39"/>
      <c r="AQ496" s="39">
        <f t="shared" si="24"/>
        <v>0</v>
      </c>
    </row>
    <row r="497" spans="1:43" ht="16.5" thickBot="1" x14ac:dyDescent="0.3">
      <c r="A497" s="75">
        <v>496</v>
      </c>
      <c r="B497" s="64">
        <v>20</v>
      </c>
      <c r="C497" s="74" t="s">
        <v>98</v>
      </c>
      <c r="D497" s="71"/>
      <c r="E497" s="58"/>
      <c r="F497" s="73"/>
      <c r="G497" s="59">
        <v>0</v>
      </c>
      <c r="H497" s="59">
        <v>0</v>
      </c>
      <c r="I497" s="58"/>
      <c r="J497" s="55"/>
      <c r="K497" s="55" t="s">
        <v>97</v>
      </c>
      <c r="L497" s="55"/>
      <c r="M497" s="55"/>
      <c r="N497" s="56"/>
      <c r="O497" s="55"/>
      <c r="P497" s="55"/>
      <c r="Q497" s="55"/>
      <c r="R497" s="55"/>
      <c r="S497" s="55"/>
      <c r="T497" s="54">
        <v>1</v>
      </c>
      <c r="U497" s="53" t="s">
        <v>279</v>
      </c>
      <c r="V497" s="40" t="s">
        <v>129</v>
      </c>
      <c r="W497" s="15">
        <v>4</v>
      </c>
      <c r="X497" s="15" t="s">
        <v>72</v>
      </c>
      <c r="Y497" s="15"/>
      <c r="Z497" s="15"/>
      <c r="AA497" s="15"/>
      <c r="AH497" s="67"/>
      <c r="AI497"/>
      <c r="AJ497" s="67"/>
      <c r="AK497"/>
      <c r="AO497" s="39">
        <f t="shared" si="23"/>
        <v>0</v>
      </c>
      <c r="AP497" s="39"/>
      <c r="AQ497" s="39">
        <f t="shared" si="24"/>
        <v>0</v>
      </c>
    </row>
    <row r="498" spans="1:43" ht="16.5" thickBot="1" x14ac:dyDescent="0.3">
      <c r="A498" s="75">
        <v>497</v>
      </c>
      <c r="B498" s="64">
        <v>21</v>
      </c>
      <c r="C498" s="74" t="s">
        <v>96</v>
      </c>
      <c r="D498" s="71"/>
      <c r="E498" s="58"/>
      <c r="F498" s="73"/>
      <c r="G498" s="59">
        <v>0</v>
      </c>
      <c r="H498" s="59">
        <v>0</v>
      </c>
      <c r="I498" s="58"/>
      <c r="J498" s="55"/>
      <c r="K498" s="55" t="s">
        <v>95</v>
      </c>
      <c r="L498" s="55"/>
      <c r="M498" s="55"/>
      <c r="N498" s="56"/>
      <c r="O498" s="55"/>
      <c r="P498" s="55"/>
      <c r="Q498" s="55"/>
      <c r="R498" s="55"/>
      <c r="S498" s="55"/>
      <c r="T498" s="54">
        <v>1</v>
      </c>
      <c r="U498" s="53" t="s">
        <v>279</v>
      </c>
      <c r="V498" s="40" t="s">
        <v>129</v>
      </c>
      <c r="W498" s="15">
        <v>4</v>
      </c>
      <c r="X498" s="15" t="s">
        <v>72</v>
      </c>
      <c r="Y498" s="15"/>
      <c r="Z498" s="15"/>
      <c r="AA498" s="15"/>
      <c r="AH498" s="67"/>
      <c r="AI498"/>
      <c r="AJ498" s="67"/>
      <c r="AK498"/>
      <c r="AO498" s="39">
        <f t="shared" si="23"/>
        <v>0</v>
      </c>
      <c r="AP498" s="39"/>
      <c r="AQ498" s="39">
        <f t="shared" si="24"/>
        <v>0</v>
      </c>
    </row>
    <row r="499" spans="1:43" ht="16.5" thickBot="1" x14ac:dyDescent="0.3">
      <c r="A499" s="75">
        <v>498</v>
      </c>
      <c r="B499" s="64">
        <v>22</v>
      </c>
      <c r="C499" s="74" t="s">
        <v>94</v>
      </c>
      <c r="D499" s="71"/>
      <c r="E499" s="58"/>
      <c r="F499" s="73"/>
      <c r="G499" s="59">
        <v>0</v>
      </c>
      <c r="H499" s="59">
        <v>0</v>
      </c>
      <c r="I499" s="58"/>
      <c r="J499" s="55"/>
      <c r="K499" s="55" t="s">
        <v>93</v>
      </c>
      <c r="L499" s="55"/>
      <c r="M499" s="55"/>
      <c r="N499" s="56"/>
      <c r="O499" s="55"/>
      <c r="P499" s="55"/>
      <c r="Q499" s="55"/>
      <c r="R499" s="55"/>
      <c r="S499" s="55"/>
      <c r="T499" s="54">
        <v>1</v>
      </c>
      <c r="U499" s="53" t="s">
        <v>279</v>
      </c>
      <c r="V499" s="40" t="s">
        <v>129</v>
      </c>
      <c r="W499" s="15">
        <v>4</v>
      </c>
      <c r="X499" s="15" t="s">
        <v>72</v>
      </c>
      <c r="Y499" s="15"/>
      <c r="Z499" s="15"/>
      <c r="AA499" s="15"/>
      <c r="AH499" s="67"/>
      <c r="AI499"/>
      <c r="AJ499" s="67"/>
      <c r="AK499"/>
      <c r="AO499" s="39">
        <f t="shared" si="23"/>
        <v>0</v>
      </c>
      <c r="AP499" s="39"/>
      <c r="AQ499" s="39">
        <f t="shared" si="24"/>
        <v>0</v>
      </c>
    </row>
    <row r="500" spans="1:43" ht="16.5" thickBot="1" x14ac:dyDescent="0.3">
      <c r="A500" s="75">
        <v>499</v>
      </c>
      <c r="B500" s="64">
        <v>23</v>
      </c>
      <c r="C500" s="74" t="s">
        <v>77</v>
      </c>
      <c r="D500" s="71"/>
      <c r="E500" s="58"/>
      <c r="F500" s="73"/>
      <c r="G500" s="59">
        <v>0</v>
      </c>
      <c r="H500" s="59">
        <v>0</v>
      </c>
      <c r="I500" s="58"/>
      <c r="J500" s="55"/>
      <c r="K500" s="55" t="s">
        <v>77</v>
      </c>
      <c r="L500" s="55"/>
      <c r="M500" s="55"/>
      <c r="N500" s="56"/>
      <c r="O500" s="55"/>
      <c r="P500" s="55"/>
      <c r="Q500" s="55"/>
      <c r="R500" s="55"/>
      <c r="S500" s="55"/>
      <c r="T500" s="54">
        <v>1</v>
      </c>
      <c r="U500" s="53" t="s">
        <v>279</v>
      </c>
      <c r="V500" s="40" t="s">
        <v>129</v>
      </c>
      <c r="W500" s="15">
        <v>4</v>
      </c>
      <c r="X500" s="15" t="s">
        <v>72</v>
      </c>
      <c r="Y500" s="15"/>
      <c r="Z500" s="15"/>
      <c r="AA500" s="15"/>
      <c r="AH500" s="67"/>
      <c r="AI500"/>
      <c r="AJ500" s="67"/>
      <c r="AK500"/>
      <c r="AO500" s="39">
        <f t="shared" si="23"/>
        <v>0</v>
      </c>
      <c r="AP500" s="39"/>
      <c r="AQ500" s="39">
        <f t="shared" si="24"/>
        <v>0</v>
      </c>
    </row>
    <row r="501" spans="1:43" ht="16.5" thickBot="1" x14ac:dyDescent="0.3">
      <c r="A501" s="75">
        <v>500</v>
      </c>
      <c r="B501" s="64">
        <v>24</v>
      </c>
      <c r="C501" s="72" t="s">
        <v>92</v>
      </c>
      <c r="D501" s="71"/>
      <c r="E501" s="68"/>
      <c r="F501" s="70"/>
      <c r="G501" s="59">
        <v>0</v>
      </c>
      <c r="H501" s="59">
        <v>0</v>
      </c>
      <c r="I501" s="69"/>
      <c r="J501" s="68"/>
      <c r="K501" s="68" t="s">
        <v>91</v>
      </c>
      <c r="L501" s="55"/>
      <c r="M501" s="55"/>
      <c r="N501" s="56"/>
      <c r="O501" s="55"/>
      <c r="P501" s="55"/>
      <c r="Q501" s="55"/>
      <c r="R501" s="55"/>
      <c r="S501" s="55"/>
      <c r="T501" s="54">
        <v>1</v>
      </c>
      <c r="U501" s="53" t="s">
        <v>279</v>
      </c>
      <c r="V501" s="40" t="s">
        <v>129</v>
      </c>
      <c r="W501" s="15">
        <v>4</v>
      </c>
      <c r="X501" s="15" t="s">
        <v>72</v>
      </c>
      <c r="Y501" s="15"/>
      <c r="Z501" s="15"/>
      <c r="AA501" s="15"/>
      <c r="AH501" s="67"/>
      <c r="AI501"/>
      <c r="AJ501" s="67"/>
      <c r="AK501"/>
      <c r="AO501" s="39">
        <f t="shared" si="23"/>
        <v>0</v>
      </c>
      <c r="AP501" s="39"/>
      <c r="AQ501" s="39">
        <f t="shared" si="24"/>
        <v>0</v>
      </c>
    </row>
    <row r="502" spans="1:43" x14ac:dyDescent="0.25">
      <c r="A502" s="75">
        <v>501</v>
      </c>
      <c r="B502" s="64">
        <v>25</v>
      </c>
      <c r="C502" s="66"/>
      <c r="D502" s="65"/>
      <c r="E502" s="55"/>
      <c r="F502" s="56"/>
      <c r="G502" s="59"/>
      <c r="H502" s="58"/>
      <c r="I502" s="58"/>
      <c r="J502" s="55"/>
      <c r="K502" s="55"/>
      <c r="L502" s="55"/>
      <c r="M502" s="55"/>
      <c r="N502" s="56"/>
      <c r="O502" s="55"/>
      <c r="P502" s="55"/>
      <c r="Q502" s="55"/>
      <c r="R502" s="55"/>
      <c r="S502" s="55"/>
      <c r="T502" s="54">
        <v>1</v>
      </c>
      <c r="U502" s="53" t="s">
        <v>279</v>
      </c>
      <c r="V502" s="40" t="s">
        <v>129</v>
      </c>
      <c r="W502" s="15">
        <v>4</v>
      </c>
      <c r="X502" s="15" t="s">
        <v>72</v>
      </c>
      <c r="Y502" s="15"/>
      <c r="Z502" s="15"/>
      <c r="AA502" s="15"/>
      <c r="AH502" s="67"/>
      <c r="AI502"/>
      <c r="AJ502" s="67"/>
      <c r="AK502"/>
      <c r="AO502" s="39">
        <f t="shared" si="23"/>
        <v>0</v>
      </c>
      <c r="AP502" s="39"/>
      <c r="AQ502" s="39">
        <f t="shared" si="24"/>
        <v>0</v>
      </c>
    </row>
    <row r="503" spans="1:43" x14ac:dyDescent="0.25">
      <c r="A503" s="75">
        <v>502</v>
      </c>
      <c r="B503" s="64">
        <v>26</v>
      </c>
      <c r="C503" s="63" t="s">
        <v>90</v>
      </c>
      <c r="D503" s="62"/>
      <c r="E503" s="61">
        <f>SUBTOTAL(9,G481:G501)</f>
        <v>4</v>
      </c>
      <c r="F503" s="60"/>
      <c r="G503" s="59"/>
      <c r="H503" s="58"/>
      <c r="I503" s="57"/>
      <c r="J503" s="55"/>
      <c r="K503" s="55" t="s">
        <v>89</v>
      </c>
      <c r="L503" s="55"/>
      <c r="M503" s="55"/>
      <c r="N503" s="56"/>
      <c r="O503" s="55"/>
      <c r="P503" s="55"/>
      <c r="Q503" s="55"/>
      <c r="R503" s="55"/>
      <c r="S503" s="55"/>
      <c r="T503" s="54">
        <v>1</v>
      </c>
      <c r="U503" s="53" t="s">
        <v>279</v>
      </c>
      <c r="V503" s="40" t="s">
        <v>129</v>
      </c>
      <c r="W503" s="15">
        <v>4</v>
      </c>
      <c r="X503" s="15" t="s">
        <v>72</v>
      </c>
      <c r="Y503" s="15"/>
      <c r="Z503" s="15"/>
      <c r="AA503" s="15"/>
      <c r="AH503" s="67"/>
      <c r="AI503"/>
      <c r="AJ503" s="67"/>
      <c r="AK503"/>
      <c r="AO503" s="39">
        <f t="shared" si="23"/>
        <v>0</v>
      </c>
      <c r="AP503" s="39"/>
      <c r="AQ503" s="39">
        <f t="shared" si="24"/>
        <v>0</v>
      </c>
    </row>
    <row r="504" spans="1:43" ht="16.5" thickBot="1" x14ac:dyDescent="0.3">
      <c r="A504" s="75">
        <v>503</v>
      </c>
      <c r="B504" s="52">
        <v>27</v>
      </c>
      <c r="C504" s="51" t="s">
        <v>88</v>
      </c>
      <c r="D504" s="50"/>
      <c r="E504" s="49">
        <f>SUBTOTAL(9,H481:H501)</f>
        <v>4</v>
      </c>
      <c r="F504" s="48">
        <f>SUBTOTAL(9,H481:H497)</f>
        <v>4</v>
      </c>
      <c r="G504" s="47"/>
      <c r="H504" s="46"/>
      <c r="I504" s="46"/>
      <c r="J504" s="45"/>
      <c r="K504" s="43" t="s">
        <v>87</v>
      </c>
      <c r="L504" s="43"/>
      <c r="M504" s="43"/>
      <c r="N504" s="44"/>
      <c r="O504" s="43"/>
      <c r="P504" s="43"/>
      <c r="Q504" s="43"/>
      <c r="R504" s="43"/>
      <c r="S504" s="43"/>
      <c r="T504" s="42">
        <v>1</v>
      </c>
      <c r="U504" s="106" t="s">
        <v>279</v>
      </c>
      <c r="V504" s="40" t="s">
        <v>129</v>
      </c>
      <c r="W504" s="15">
        <v>4</v>
      </c>
      <c r="X504" s="15" t="s">
        <v>72</v>
      </c>
      <c r="Y504" s="15"/>
      <c r="Z504" s="15"/>
      <c r="AA504" s="15"/>
      <c r="AH504" s="67"/>
      <c r="AI504"/>
      <c r="AJ504" s="67"/>
      <c r="AK504"/>
      <c r="AO504" s="39">
        <f t="shared" si="23"/>
        <v>0</v>
      </c>
      <c r="AP504" s="39"/>
      <c r="AQ504" s="39">
        <f t="shared" si="24"/>
        <v>0</v>
      </c>
    </row>
    <row r="505" spans="1:43" ht="16.5" thickBot="1" x14ac:dyDescent="0.3">
      <c r="A505" s="38">
        <v>504</v>
      </c>
      <c r="G505" s="13"/>
      <c r="U505" s="2" t="s">
        <v>268</v>
      </c>
      <c r="V505" s="40"/>
      <c r="W505" s="15"/>
      <c r="X505" s="15" t="s">
        <v>72</v>
      </c>
      <c r="Y505" s="15"/>
      <c r="Z505" s="15"/>
      <c r="AA505" s="15"/>
      <c r="AH505" s="67"/>
      <c r="AI505"/>
      <c r="AJ505" s="67"/>
      <c r="AK505"/>
      <c r="AO505" s="39">
        <f t="shared" si="23"/>
        <v>0</v>
      </c>
      <c r="AP505" s="39"/>
      <c r="AQ505" s="39">
        <f t="shared" si="24"/>
        <v>0</v>
      </c>
    </row>
    <row r="506" spans="1:43" x14ac:dyDescent="0.25">
      <c r="A506" s="75">
        <v>505</v>
      </c>
      <c r="B506" s="105">
        <v>1</v>
      </c>
      <c r="C506" s="104" t="s">
        <v>51</v>
      </c>
      <c r="D506" s="103"/>
      <c r="E506" s="101"/>
      <c r="F506" s="102"/>
      <c r="G506" s="101" t="s">
        <v>277</v>
      </c>
      <c r="H506" s="98"/>
      <c r="I506" s="98"/>
      <c r="J506" s="98"/>
      <c r="K506" s="100" t="s">
        <v>118</v>
      </c>
      <c r="L506" s="98"/>
      <c r="M506" s="98"/>
      <c r="N506" s="99"/>
      <c r="O506" s="98"/>
      <c r="P506" s="98"/>
      <c r="Q506" s="98"/>
      <c r="R506" s="98"/>
      <c r="S506" s="98"/>
      <c r="T506" s="97">
        <v>1</v>
      </c>
      <c r="U506" s="96" t="s">
        <v>277</v>
      </c>
      <c r="V506" s="40" t="s">
        <v>135</v>
      </c>
      <c r="W506" s="15"/>
      <c r="X506" s="15" t="s">
        <v>72</v>
      </c>
      <c r="Y506" s="15"/>
      <c r="Z506" s="15"/>
      <c r="AA506" s="15"/>
      <c r="AH506" s="67"/>
      <c r="AI506"/>
      <c r="AJ506" s="67"/>
      <c r="AK506"/>
      <c r="AO506" s="39">
        <f t="shared" si="23"/>
        <v>0</v>
      </c>
      <c r="AP506" s="39"/>
      <c r="AQ506" s="39">
        <f t="shared" si="24"/>
        <v>0</v>
      </c>
    </row>
    <row r="507" spans="1:43" ht="16.5" thickBot="1" x14ac:dyDescent="0.3">
      <c r="A507" s="75">
        <v>506</v>
      </c>
      <c r="B507" s="64">
        <v>2</v>
      </c>
      <c r="C507" s="66" t="s">
        <v>116</v>
      </c>
      <c r="D507" s="65"/>
      <c r="E507" s="55"/>
      <c r="F507" s="56"/>
      <c r="H507" s="55"/>
      <c r="I507" s="58"/>
      <c r="J507" s="55"/>
      <c r="K507" s="55" t="s">
        <v>115</v>
      </c>
      <c r="L507" s="55"/>
      <c r="M507" s="55"/>
      <c r="N507" s="56"/>
      <c r="O507" s="55"/>
      <c r="P507" s="55"/>
      <c r="Q507" s="55"/>
      <c r="R507" s="55"/>
      <c r="S507" s="55"/>
      <c r="T507" s="54">
        <v>1</v>
      </c>
      <c r="U507" s="53" t="s">
        <v>277</v>
      </c>
      <c r="V507" s="40" t="s">
        <v>134</v>
      </c>
      <c r="W507" s="15"/>
      <c r="X507" s="15" t="s">
        <v>72</v>
      </c>
      <c r="Y507" s="15"/>
      <c r="Z507" s="15"/>
      <c r="AA507" s="15"/>
      <c r="AH507" s="67"/>
      <c r="AI507"/>
      <c r="AJ507" s="67"/>
      <c r="AK507"/>
      <c r="AO507" s="39">
        <f t="shared" si="23"/>
        <v>0</v>
      </c>
      <c r="AP507" s="39"/>
      <c r="AQ507" s="39">
        <f t="shared" si="24"/>
        <v>0</v>
      </c>
    </row>
    <row r="508" spans="1:43" ht="16.5" hidden="1" thickBot="1" x14ac:dyDescent="0.3">
      <c r="A508" s="75">
        <v>507</v>
      </c>
      <c r="B508" s="64">
        <v>3</v>
      </c>
      <c r="C508" s="79" t="s">
        <v>113</v>
      </c>
      <c r="D508" s="78"/>
      <c r="E508" s="55"/>
      <c r="F508" s="56"/>
      <c r="H508" s="55"/>
      <c r="I508" s="58"/>
      <c r="J508" s="55"/>
      <c r="K508" s="55" t="s">
        <v>103</v>
      </c>
      <c r="L508" s="55"/>
      <c r="M508" s="55"/>
      <c r="N508" s="56"/>
      <c r="O508" s="55"/>
      <c r="P508" s="55"/>
      <c r="Q508" s="55"/>
      <c r="R508" s="55"/>
      <c r="S508" s="55"/>
      <c r="T508" s="55"/>
      <c r="U508" s="53" t="s">
        <v>277</v>
      </c>
      <c r="V508" s="40" t="s">
        <v>133</v>
      </c>
      <c r="W508" s="15"/>
      <c r="X508" s="15" t="s">
        <v>72</v>
      </c>
      <c r="Y508" s="15"/>
      <c r="Z508" s="15"/>
      <c r="AA508" s="15"/>
      <c r="AH508" s="67"/>
      <c r="AI508"/>
      <c r="AJ508" s="67"/>
      <c r="AK508"/>
      <c r="AO508" s="39" t="str">
        <f t="shared" si="23"/>
        <v>BOC District 2</v>
      </c>
      <c r="AP508" s="39"/>
      <c r="AQ508" s="39">
        <f t="shared" si="24"/>
        <v>0</v>
      </c>
    </row>
    <row r="509" spans="1:43" hidden="1" thickBot="1" x14ac:dyDescent="0.3">
      <c r="A509" s="75">
        <v>508</v>
      </c>
      <c r="B509" s="64">
        <v>4</v>
      </c>
      <c r="C509" s="66" t="str">
        <f>IF(G509=1,AO509," ")</f>
        <v xml:space="preserve"> </v>
      </c>
      <c r="D509" s="65"/>
      <c r="E509" s="55"/>
      <c r="F509" s="56"/>
      <c r="G509" s="58"/>
      <c r="H509" s="58"/>
      <c r="I509" s="58" t="str">
        <f>IF(C509=$AI$5,$AJ$5," ")</f>
        <v xml:space="preserve"> </v>
      </c>
      <c r="J509" s="55"/>
      <c r="K509" s="55" t="s">
        <v>103</v>
      </c>
      <c r="L509" s="55"/>
      <c r="M509" s="55"/>
      <c r="N509" s="56"/>
      <c r="O509" s="55"/>
      <c r="P509" s="55"/>
      <c r="Q509" s="55"/>
      <c r="R509" s="55"/>
      <c r="S509" s="55"/>
      <c r="T509" s="55"/>
      <c r="U509" s="53" t="s">
        <v>277</v>
      </c>
      <c r="V509" s="40" t="s">
        <v>133</v>
      </c>
      <c r="W509" s="15"/>
      <c r="X509" s="15" t="s">
        <v>72</v>
      </c>
      <c r="Y509" s="15"/>
      <c r="Z509" s="15"/>
      <c r="AA509" s="15"/>
      <c r="AH509" s="67"/>
      <c r="AI509"/>
      <c r="AJ509" s="67"/>
      <c r="AK509"/>
      <c r="AO509" s="39" t="str">
        <f t="shared" si="23"/>
        <v xml:space="preserve">Alicia Adams </v>
      </c>
      <c r="AP509" s="39"/>
      <c r="AQ509" s="39">
        <f t="shared" si="24"/>
        <v>0</v>
      </c>
    </row>
    <row r="510" spans="1:43" hidden="1" thickBot="1" x14ac:dyDescent="0.3">
      <c r="A510" s="75">
        <v>509</v>
      </c>
      <c r="B510" s="64">
        <v>5</v>
      </c>
      <c r="C510" s="66" t="str">
        <f>IF(G510=1,AO510," ")</f>
        <v xml:space="preserve"> </v>
      </c>
      <c r="D510" s="65"/>
      <c r="E510" s="55"/>
      <c r="F510" s="56"/>
      <c r="G510" s="58"/>
      <c r="H510" s="58"/>
      <c r="I510" s="58" t="str">
        <f>IF(C510=$AI$6,$AJ$6," ")</f>
        <v xml:space="preserve"> </v>
      </c>
      <c r="J510" s="55"/>
      <c r="K510" s="55" t="s">
        <v>103</v>
      </c>
      <c r="L510" s="55"/>
      <c r="M510" s="55"/>
      <c r="N510" s="56"/>
      <c r="O510" s="55"/>
      <c r="P510" s="55"/>
      <c r="Q510" s="55"/>
      <c r="R510" s="55"/>
      <c r="S510" s="55"/>
      <c r="T510" s="55"/>
      <c r="U510" s="53" t="s">
        <v>277</v>
      </c>
      <c r="V510" s="40" t="s">
        <v>133</v>
      </c>
      <c r="W510" s="15"/>
      <c r="X510" s="15" t="s">
        <v>72</v>
      </c>
      <c r="Y510" s="15"/>
      <c r="Z510" s="15"/>
      <c r="AA510" s="15"/>
      <c r="AH510" s="67"/>
      <c r="AI510"/>
      <c r="AJ510" s="67"/>
      <c r="AK510"/>
      <c r="AO510" s="39" t="str">
        <f t="shared" si="23"/>
        <v>Erick Allen</v>
      </c>
      <c r="AP510" s="39"/>
      <c r="AQ510" s="39">
        <f t="shared" si="24"/>
        <v>0</v>
      </c>
    </row>
    <row r="511" spans="1:43" hidden="1" thickBot="1" x14ac:dyDescent="0.3">
      <c r="A511" s="75">
        <v>510</v>
      </c>
      <c r="B511" s="64">
        <v>6</v>
      </c>
      <c r="C511" s="66" t="str">
        <f>IF(G511=1,AO511," ")</f>
        <v xml:space="preserve"> </v>
      </c>
      <c r="D511" s="65"/>
      <c r="E511" s="55"/>
      <c r="F511" s="56"/>
      <c r="G511" s="58"/>
      <c r="H511" s="58"/>
      <c r="I511" s="58" t="str">
        <f>IF(C511=$AI$7,$AJ$7," ")</f>
        <v xml:space="preserve"> </v>
      </c>
      <c r="J511" s="55"/>
      <c r="K511" s="55" t="s">
        <v>103</v>
      </c>
      <c r="L511" s="55"/>
      <c r="M511" s="55"/>
      <c r="N511" s="56"/>
      <c r="O511" s="55"/>
      <c r="P511" s="55"/>
      <c r="Q511" s="55"/>
      <c r="R511" s="55"/>
      <c r="S511" s="55"/>
      <c r="T511" s="55"/>
      <c r="U511" s="53" t="s">
        <v>277</v>
      </c>
      <c r="V511" s="40" t="s">
        <v>133</v>
      </c>
      <c r="W511" s="15"/>
      <c r="X511" s="15" t="s">
        <v>72</v>
      </c>
      <c r="Y511" s="15"/>
      <c r="Z511" s="15"/>
      <c r="AA511" s="15"/>
      <c r="AH511" s="67"/>
      <c r="AI511"/>
      <c r="AJ511" s="67"/>
      <c r="AK511"/>
      <c r="AO511" s="39" t="str">
        <f t="shared" si="23"/>
        <v>Jaha V. Howard</v>
      </c>
      <c r="AP511" s="39"/>
      <c r="AQ511" s="39">
        <f t="shared" si="24"/>
        <v>0</v>
      </c>
    </row>
    <row r="512" spans="1:43" hidden="1" thickBot="1" x14ac:dyDescent="0.3">
      <c r="A512" s="75">
        <v>511</v>
      </c>
      <c r="B512" s="64">
        <v>7</v>
      </c>
      <c r="C512" s="66" t="str">
        <f>IF(G512=1,AO512," ")</f>
        <v xml:space="preserve"> </v>
      </c>
      <c r="D512" s="65"/>
      <c r="E512" s="55"/>
      <c r="F512" s="56"/>
      <c r="G512" s="58"/>
      <c r="H512" s="58"/>
      <c r="I512" s="58" t="str">
        <f>IF(C512=$AI$8,$AJ$8," ")</f>
        <v xml:space="preserve"> </v>
      </c>
      <c r="J512" s="55"/>
      <c r="K512" s="55" t="s">
        <v>103</v>
      </c>
      <c r="L512" s="55"/>
      <c r="M512" s="55"/>
      <c r="N512" s="56"/>
      <c r="O512" s="55"/>
      <c r="P512" s="55"/>
      <c r="Q512" s="55"/>
      <c r="R512" s="55"/>
      <c r="S512" s="55"/>
      <c r="T512" s="55"/>
      <c r="U512" s="53" t="s">
        <v>277</v>
      </c>
      <c r="V512" s="40" t="s">
        <v>133</v>
      </c>
      <c r="W512" s="15"/>
      <c r="X512" s="15" t="s">
        <v>72</v>
      </c>
      <c r="Y512" s="15"/>
      <c r="Z512" s="15"/>
      <c r="AA512" s="15"/>
      <c r="AH512" s="67"/>
      <c r="AI512"/>
      <c r="AJ512" s="67"/>
      <c r="AK512"/>
      <c r="AO512" s="39" t="str">
        <f t="shared" si="23"/>
        <v>Tanisha Whorton</v>
      </c>
      <c r="AP512" s="39"/>
      <c r="AQ512" s="39">
        <f t="shared" si="24"/>
        <v>0</v>
      </c>
    </row>
    <row r="513" spans="1:43" hidden="1" thickBot="1" x14ac:dyDescent="0.3">
      <c r="A513" s="75">
        <v>512</v>
      </c>
      <c r="B513" s="64">
        <v>8</v>
      </c>
      <c r="C513" s="66" t="str">
        <f>IF(G513=1,AO513," ")</f>
        <v xml:space="preserve"> </v>
      </c>
      <c r="D513" s="65"/>
      <c r="E513" s="55"/>
      <c r="F513" s="56"/>
      <c r="G513" s="58"/>
      <c r="H513" s="58"/>
      <c r="I513" s="58" t="str">
        <f>IF(C513=$AI$9,$AJ$9," ")</f>
        <v xml:space="preserve"> </v>
      </c>
      <c r="J513" s="55"/>
      <c r="K513" s="55" t="s">
        <v>103</v>
      </c>
      <c r="L513" s="55"/>
      <c r="M513" s="55"/>
      <c r="N513" s="56"/>
      <c r="O513" s="55"/>
      <c r="P513" s="55"/>
      <c r="Q513" s="55"/>
      <c r="R513" s="55"/>
      <c r="S513" s="55"/>
      <c r="T513" s="55"/>
      <c r="U513" s="53" t="s">
        <v>277</v>
      </c>
      <c r="V513" s="40" t="s">
        <v>133</v>
      </c>
      <c r="W513" s="15"/>
      <c r="X513" s="15" t="s">
        <v>72</v>
      </c>
      <c r="Y513" s="15"/>
      <c r="Z513" s="15"/>
      <c r="AA513" s="15"/>
      <c r="AH513" s="67"/>
      <c r="AI513"/>
      <c r="AJ513" s="67"/>
      <c r="AK513"/>
      <c r="AO513" s="39" t="str">
        <f t="shared" si="23"/>
        <v>Tracy Stevenson</v>
      </c>
      <c r="AP513" s="39"/>
      <c r="AQ513" s="39">
        <f t="shared" si="24"/>
        <v>0</v>
      </c>
    </row>
    <row r="514" spans="1:43" hidden="1" thickBot="1" x14ac:dyDescent="0.3">
      <c r="A514" s="75">
        <v>513</v>
      </c>
      <c r="B514" s="64">
        <v>9</v>
      </c>
      <c r="C514" s="74" t="str">
        <f>IF(G514=1,AQ514,IF(G514="BLK",$AI$17," "))</f>
        <v xml:space="preserve"> </v>
      </c>
      <c r="D514" s="129"/>
      <c r="E514" s="55"/>
      <c r="F514" s="56"/>
      <c r="G514" s="58"/>
      <c r="H514" s="58"/>
      <c r="I514" s="58" t="str">
        <f>IF(C514=$AI$10,$AJ$10," ")</f>
        <v xml:space="preserve"> </v>
      </c>
      <c r="J514" s="55"/>
      <c r="K514" s="55" t="s">
        <v>103</v>
      </c>
      <c r="L514" s="55"/>
      <c r="M514" s="55"/>
      <c r="N514" s="56"/>
      <c r="O514" s="55"/>
      <c r="P514" s="55"/>
      <c r="Q514" s="55"/>
      <c r="R514" s="55"/>
      <c r="S514" s="55"/>
      <c r="T514" s="55"/>
      <c r="U514" s="53" t="s">
        <v>277</v>
      </c>
      <c r="V514" s="40" t="s">
        <v>133</v>
      </c>
      <c r="W514" s="15"/>
      <c r="X514" s="15" t="s">
        <v>72</v>
      </c>
      <c r="Y514" s="15"/>
      <c r="Z514" s="15"/>
      <c r="AA514" s="15"/>
      <c r="AH514" s="67"/>
      <c r="AI514"/>
      <c r="AJ514" s="67"/>
      <c r="AK514"/>
      <c r="AO514" s="39" t="str">
        <f t="shared" ref="AO514:AO577" si="25">_xlfn.XLOOKUP(B514,$AH$4:$AH$11,$AI$4:$AI$11,0)</f>
        <v>BLANK</v>
      </c>
      <c r="AP514" s="39"/>
      <c r="AQ514" s="39">
        <f t="shared" si="24"/>
        <v>0</v>
      </c>
    </row>
    <row r="515" spans="1:43" hidden="1" thickBot="1" x14ac:dyDescent="0.3">
      <c r="A515" s="75">
        <v>514</v>
      </c>
      <c r="B515" s="64">
        <v>10</v>
      </c>
      <c r="C515" s="66" t="str">
        <f>IF(G515=1,AO515," ")</f>
        <v xml:space="preserve"> </v>
      </c>
      <c r="D515" s="65"/>
      <c r="E515" s="55"/>
      <c r="F515" s="56"/>
      <c r="G515" s="58"/>
      <c r="H515" s="58"/>
      <c r="I515" s="58" t="str">
        <f>IF(C515=$AI$10,$AJ$10," ")</f>
        <v xml:space="preserve"> </v>
      </c>
      <c r="J515" s="55"/>
      <c r="K515" s="55" t="s">
        <v>103</v>
      </c>
      <c r="L515" s="55"/>
      <c r="M515" s="55"/>
      <c r="N515" s="56"/>
      <c r="O515" s="55"/>
      <c r="P515" s="55"/>
      <c r="Q515" s="55"/>
      <c r="R515" s="55"/>
      <c r="S515" s="55"/>
      <c r="T515" s="55"/>
      <c r="U515" s="53" t="s">
        <v>277</v>
      </c>
      <c r="V515" s="40" t="s">
        <v>133</v>
      </c>
      <c r="W515" s="15"/>
      <c r="X515" s="15" t="s">
        <v>72</v>
      </c>
      <c r="Y515" s="15"/>
      <c r="Z515" s="15"/>
      <c r="AA515" s="15"/>
      <c r="AH515" s="67"/>
      <c r="AI515"/>
      <c r="AJ515" s="67"/>
      <c r="AK515"/>
      <c r="AO515" s="39" t="str">
        <f t="shared" si="25"/>
        <v>Write In</v>
      </c>
      <c r="AP515" s="39"/>
      <c r="AQ515" s="39">
        <f t="shared" si="24"/>
        <v>0</v>
      </c>
    </row>
    <row r="516" spans="1:43" ht="21.75" thickBot="1" x14ac:dyDescent="0.3">
      <c r="A516" s="75">
        <v>515</v>
      </c>
      <c r="B516" s="64">
        <v>11</v>
      </c>
      <c r="C516" s="92" t="s">
        <v>101</v>
      </c>
      <c r="D516" s="91" t="s">
        <v>112</v>
      </c>
      <c r="E516" s="87" t="s">
        <v>111</v>
      </c>
      <c r="F516" s="90" t="s">
        <v>110</v>
      </c>
      <c r="G516" s="113"/>
      <c r="H516" s="87"/>
      <c r="I516" s="87"/>
      <c r="J516" s="86"/>
      <c r="K516" s="86" t="s">
        <v>100</v>
      </c>
      <c r="L516" s="180">
        <v>1011</v>
      </c>
      <c r="M516" s="87" t="s">
        <v>109</v>
      </c>
      <c r="N516" s="181"/>
      <c r="O516" s="180"/>
      <c r="P516" s="87" t="s">
        <v>108</v>
      </c>
      <c r="Q516" s="180">
        <v>4</v>
      </c>
      <c r="R516" s="87"/>
      <c r="S516" s="86"/>
      <c r="T516" s="85">
        <v>1</v>
      </c>
      <c r="U516" s="84" t="s">
        <v>277</v>
      </c>
      <c r="V516" s="40" t="s">
        <v>131</v>
      </c>
      <c r="W516" s="15"/>
      <c r="X516" s="15" t="s">
        <v>72</v>
      </c>
      <c r="Y516" s="15"/>
      <c r="Z516" s="15"/>
      <c r="AA516" s="15"/>
      <c r="AH516" s="67"/>
      <c r="AI516"/>
      <c r="AJ516" s="67"/>
      <c r="AK516"/>
      <c r="AO516" s="39">
        <f t="shared" si="25"/>
        <v>0</v>
      </c>
      <c r="AP516" s="39"/>
      <c r="AQ516" s="39" t="str">
        <f t="shared" si="24"/>
        <v>BOC District 4</v>
      </c>
    </row>
    <row r="517" spans="1:43" thickBot="1" x14ac:dyDescent="0.3">
      <c r="A517" s="75">
        <v>516</v>
      </c>
      <c r="B517" s="64">
        <v>12</v>
      </c>
      <c r="C517" s="66" t="str">
        <f>IF(G517=1,AQ517," ")</f>
        <v>Julien Grhas</v>
      </c>
      <c r="D517" s="71"/>
      <c r="E517" s="179">
        <v>1011</v>
      </c>
      <c r="F517" s="177">
        <v>71</v>
      </c>
      <c r="G517" s="58">
        <v>1</v>
      </c>
      <c r="H517" s="58">
        <f>G517</f>
        <v>1</v>
      </c>
      <c r="I517" s="58" t="str">
        <f>IF(C517=$AI$13,$AJ$13," ")</f>
        <v>REP</v>
      </c>
      <c r="J517" s="55" t="s">
        <v>104</v>
      </c>
      <c r="K517" s="55" t="s">
        <v>100</v>
      </c>
      <c r="L517" s="55"/>
      <c r="M517" s="55"/>
      <c r="N517" s="56"/>
      <c r="O517" s="55"/>
      <c r="P517" s="55"/>
      <c r="Q517" s="55"/>
      <c r="R517" s="55"/>
      <c r="S517" s="55"/>
      <c r="T517" s="54">
        <v>1</v>
      </c>
      <c r="U517" s="53" t="s">
        <v>277</v>
      </c>
      <c r="V517" s="40" t="s">
        <v>131</v>
      </c>
      <c r="W517" s="15">
        <v>4</v>
      </c>
      <c r="X517" s="15" t="s">
        <v>72</v>
      </c>
      <c r="Y517" s="15"/>
      <c r="Z517" s="15"/>
      <c r="AA517" s="15"/>
      <c r="AJ517" s="67"/>
      <c r="AK517"/>
      <c r="AO517" s="39">
        <f t="shared" si="25"/>
        <v>0</v>
      </c>
      <c r="AP517" s="39"/>
      <c r="AQ517" s="39" t="str">
        <f t="shared" ref="AQ517:AQ580" si="26">_xlfn.XLOOKUP(B517,$AH$12:$AH$19,$AI$12:$AI$19,0)</f>
        <v>Julien Grhas</v>
      </c>
    </row>
    <row r="518" spans="1:43" thickBot="1" x14ac:dyDescent="0.3">
      <c r="A518" s="75">
        <v>517</v>
      </c>
      <c r="B518" s="64">
        <v>13</v>
      </c>
      <c r="C518" s="66" t="str">
        <f>IF(G518=1,AQ518," ")</f>
        <v>Matthew Hardwick</v>
      </c>
      <c r="D518" s="71"/>
      <c r="E518" s="179">
        <v>1011</v>
      </c>
      <c r="F518" s="177">
        <v>71</v>
      </c>
      <c r="G518" s="58">
        <v>1</v>
      </c>
      <c r="H518" s="58">
        <f>G518</f>
        <v>1</v>
      </c>
      <c r="I518" s="58" t="str">
        <f>IF(C518=$AI$14,$AJ$14," ")</f>
        <v>REP</v>
      </c>
      <c r="J518" s="55" t="s">
        <v>104</v>
      </c>
      <c r="K518" s="55" t="s">
        <v>100</v>
      </c>
      <c r="L518" s="55"/>
      <c r="M518" s="55"/>
      <c r="N518" s="56"/>
      <c r="O518" s="55"/>
      <c r="P518" s="55"/>
      <c r="Q518" s="55"/>
      <c r="R518" s="55"/>
      <c r="S518" s="55"/>
      <c r="T518" s="54">
        <v>1</v>
      </c>
      <c r="U518" s="53" t="s">
        <v>277</v>
      </c>
      <c r="V518" s="40" t="s">
        <v>131</v>
      </c>
      <c r="W518" s="15">
        <v>4</v>
      </c>
      <c r="X518" s="15" t="s">
        <v>72</v>
      </c>
      <c r="Y518" s="15"/>
      <c r="Z518" s="15"/>
      <c r="AA518" s="15"/>
      <c r="AB518" s="4">
        <v>71</v>
      </c>
      <c r="AC518" s="5" t="s">
        <v>278</v>
      </c>
      <c r="AD518" s="83" t="s">
        <v>107</v>
      </c>
      <c r="AE518" s="83"/>
      <c r="AJ518" s="67"/>
      <c r="AK518"/>
      <c r="AO518" s="39">
        <f t="shared" si="25"/>
        <v>0</v>
      </c>
      <c r="AP518" s="39"/>
      <c r="AQ518" s="39" t="str">
        <f t="shared" si="26"/>
        <v>Matthew Hardwick</v>
      </c>
    </row>
    <row r="519" spans="1:43" thickBot="1" x14ac:dyDescent="0.3">
      <c r="A519" s="75">
        <v>518</v>
      </c>
      <c r="B519" s="64">
        <v>14</v>
      </c>
      <c r="C519" s="66" t="str">
        <f>IF(G519=1,AQ519," ")</f>
        <v>Yashica Marshall</v>
      </c>
      <c r="D519" s="71"/>
      <c r="E519" s="178">
        <v>1011</v>
      </c>
      <c r="F519" s="177">
        <v>72</v>
      </c>
      <c r="G519" s="58">
        <v>1</v>
      </c>
      <c r="H519" s="58">
        <f>G519</f>
        <v>1</v>
      </c>
      <c r="I519" s="58" t="str">
        <f>IF(C519=$AI$15,$AJ$15," ")</f>
        <v>DEM</v>
      </c>
      <c r="J519" s="55" t="s">
        <v>104</v>
      </c>
      <c r="K519" s="55" t="s">
        <v>100</v>
      </c>
      <c r="L519" s="55"/>
      <c r="M519" s="55"/>
      <c r="N519" s="56"/>
      <c r="O519" s="55"/>
      <c r="P519" s="55"/>
      <c r="Q519" s="55"/>
      <c r="R519" s="55"/>
      <c r="S519" s="55"/>
      <c r="T519" s="54">
        <v>1</v>
      </c>
      <c r="U519" s="53" t="s">
        <v>277</v>
      </c>
      <c r="V519" s="40" t="s">
        <v>131</v>
      </c>
      <c r="W519" s="15">
        <v>4</v>
      </c>
      <c r="X519" s="15" t="s">
        <v>72</v>
      </c>
      <c r="Y519" s="15"/>
      <c r="Z519" s="15"/>
      <c r="AA519" s="15"/>
      <c r="AB519" s="4">
        <v>72</v>
      </c>
      <c r="AC519" s="5" t="s">
        <v>278</v>
      </c>
      <c r="AD519" s="5" t="s">
        <v>105</v>
      </c>
      <c r="AJ519" s="67"/>
      <c r="AK519"/>
      <c r="AO519" s="39">
        <f t="shared" si="25"/>
        <v>0</v>
      </c>
      <c r="AP519" s="39"/>
      <c r="AQ519" s="39" t="str">
        <f t="shared" si="26"/>
        <v>Yashica Marshall</v>
      </c>
    </row>
    <row r="520" spans="1:43" thickBot="1" x14ac:dyDescent="0.3">
      <c r="A520" s="75">
        <v>519</v>
      </c>
      <c r="B520" s="64">
        <v>15</v>
      </c>
      <c r="C520" s="66" t="str">
        <f>IF(G520=1,AQ520," ")</f>
        <v>Monique Sheffield</v>
      </c>
      <c r="D520" s="71"/>
      <c r="E520" s="178">
        <v>1011</v>
      </c>
      <c r="F520" s="177">
        <v>72</v>
      </c>
      <c r="G520" s="58">
        <v>1</v>
      </c>
      <c r="H520" s="58">
        <f>G520</f>
        <v>1</v>
      </c>
      <c r="I520" s="58" t="str">
        <f>IF(C520=$AI$16,$AJ$16," ")</f>
        <v>DEM</v>
      </c>
      <c r="J520" s="55" t="s">
        <v>104</v>
      </c>
      <c r="K520" s="55" t="s">
        <v>100</v>
      </c>
      <c r="L520" s="55"/>
      <c r="M520" s="55"/>
      <c r="N520" s="56"/>
      <c r="O520" s="55"/>
      <c r="P520" s="55"/>
      <c r="Q520" s="55"/>
      <c r="R520" s="55"/>
      <c r="S520" s="55"/>
      <c r="T520" s="54">
        <v>1</v>
      </c>
      <c r="U520" s="53" t="s">
        <v>277</v>
      </c>
      <c r="V520" s="40" t="s">
        <v>131</v>
      </c>
      <c r="W520" s="15">
        <v>4</v>
      </c>
      <c r="X520" s="15" t="s">
        <v>72</v>
      </c>
      <c r="Y520" s="15"/>
      <c r="Z520" s="15"/>
      <c r="AA520" s="15"/>
      <c r="AJ520" s="67"/>
      <c r="AK520"/>
      <c r="AO520" s="39">
        <f t="shared" si="25"/>
        <v>0</v>
      </c>
      <c r="AP520" s="39"/>
      <c r="AQ520" s="39" t="str">
        <f t="shared" si="26"/>
        <v>Monique Sheffield</v>
      </c>
    </row>
    <row r="521" spans="1:43" ht="15" x14ac:dyDescent="0.25">
      <c r="A521" s="75">
        <v>520</v>
      </c>
      <c r="B521" s="64">
        <v>16</v>
      </c>
      <c r="C521" s="74" t="str">
        <f>IF(G521=1,AQ521,IF(G521="BLK",$AI$17," "))</f>
        <v xml:space="preserve"> </v>
      </c>
      <c r="D521" s="129"/>
      <c r="E521" s="55"/>
      <c r="F521" s="56"/>
      <c r="G521" s="58"/>
      <c r="H521" s="58"/>
      <c r="I521" s="58" t="str">
        <f>IF(C521=$AI$17,$AJ$17," ")</f>
        <v xml:space="preserve"> </v>
      </c>
      <c r="J521" s="55"/>
      <c r="K521" s="55" t="s">
        <v>100</v>
      </c>
      <c r="L521" s="55"/>
      <c r="M521" s="55"/>
      <c r="N521" s="56"/>
      <c r="O521" s="55"/>
      <c r="P521" s="55"/>
      <c r="Q521" s="55"/>
      <c r="R521" s="55"/>
      <c r="S521" s="55"/>
      <c r="T521" s="54">
        <v>1</v>
      </c>
      <c r="U521" s="53" t="s">
        <v>277</v>
      </c>
      <c r="V521" s="40" t="s">
        <v>131</v>
      </c>
      <c r="W521" s="15">
        <v>4</v>
      </c>
      <c r="X521" s="15" t="s">
        <v>72</v>
      </c>
      <c r="Y521" s="15"/>
      <c r="Z521" s="15"/>
      <c r="AA521" s="15"/>
      <c r="AJ521" s="67"/>
      <c r="AK521"/>
      <c r="AO521" s="39">
        <f t="shared" si="25"/>
        <v>0</v>
      </c>
      <c r="AP521" s="39"/>
      <c r="AQ521" s="39" t="str">
        <f t="shared" si="26"/>
        <v>BLANK</v>
      </c>
    </row>
    <row r="522" spans="1:43" ht="15" x14ac:dyDescent="0.25">
      <c r="A522" s="75">
        <v>521</v>
      </c>
      <c r="B522" s="64">
        <v>17</v>
      </c>
      <c r="C522" s="66" t="str">
        <f>IF(G522=1,AQ522," ")</f>
        <v xml:space="preserve"> </v>
      </c>
      <c r="D522" s="65"/>
      <c r="E522" s="55"/>
      <c r="F522" s="56"/>
      <c r="G522" s="58"/>
      <c r="H522" s="58"/>
      <c r="I522" s="58" t="str">
        <f>IF(C522=$AI$18,$AJ$18," ")</f>
        <v xml:space="preserve"> </v>
      </c>
      <c r="J522" s="55"/>
      <c r="K522" s="55" t="s">
        <v>100</v>
      </c>
      <c r="L522" s="55"/>
      <c r="M522" s="55"/>
      <c r="N522" s="56"/>
      <c r="O522" s="55"/>
      <c r="P522" s="55"/>
      <c r="Q522" s="55"/>
      <c r="R522" s="55"/>
      <c r="S522" s="55"/>
      <c r="T522" s="54">
        <v>1</v>
      </c>
      <c r="U522" s="53" t="s">
        <v>277</v>
      </c>
      <c r="V522" s="40" t="s">
        <v>131</v>
      </c>
      <c r="W522" s="15">
        <v>4</v>
      </c>
      <c r="X522" s="15" t="s">
        <v>72</v>
      </c>
      <c r="Y522" s="15"/>
      <c r="Z522" s="15"/>
      <c r="AA522" s="15"/>
      <c r="AH522" s="67"/>
      <c r="AI522"/>
      <c r="AJ522" s="67"/>
      <c r="AK522"/>
      <c r="AO522" s="39">
        <f t="shared" si="25"/>
        <v>0</v>
      </c>
      <c r="AP522" s="39"/>
      <c r="AQ522" s="39" t="str">
        <f t="shared" si="26"/>
        <v>BLANK</v>
      </c>
    </row>
    <row r="523" spans="1:43" ht="15" x14ac:dyDescent="0.25">
      <c r="A523" s="75">
        <v>522</v>
      </c>
      <c r="B523" s="64">
        <v>18</v>
      </c>
      <c r="C523" s="66" t="str">
        <f>IF(G523=1,AQ523," ")</f>
        <v xml:space="preserve"> </v>
      </c>
      <c r="D523" s="65"/>
      <c r="E523" s="55"/>
      <c r="F523" s="56"/>
      <c r="G523" s="58"/>
      <c r="H523" s="58"/>
      <c r="I523" s="58" t="str">
        <f>IF(C523=$AI$19,$AJ$19," ")</f>
        <v xml:space="preserve"> </v>
      </c>
      <c r="J523" s="55"/>
      <c r="K523" s="55" t="s">
        <v>100</v>
      </c>
      <c r="L523" s="55"/>
      <c r="M523" s="55"/>
      <c r="N523" s="56"/>
      <c r="O523" s="55"/>
      <c r="P523" s="55"/>
      <c r="Q523" s="55"/>
      <c r="R523" s="55"/>
      <c r="S523" s="55"/>
      <c r="T523" s="54">
        <v>1</v>
      </c>
      <c r="U523" s="53" t="s">
        <v>277</v>
      </c>
      <c r="V523" s="40" t="s">
        <v>131</v>
      </c>
      <c r="W523" s="15">
        <v>4</v>
      </c>
      <c r="X523" s="15" t="s">
        <v>72</v>
      </c>
      <c r="Y523" s="15"/>
      <c r="Z523" s="15"/>
      <c r="AA523" s="15"/>
      <c r="AH523" s="67"/>
      <c r="AI523"/>
      <c r="AJ523" s="67"/>
      <c r="AK523"/>
      <c r="AO523" s="39">
        <f t="shared" si="25"/>
        <v>0</v>
      </c>
      <c r="AP523" s="39"/>
      <c r="AQ523" s="39" t="str">
        <f t="shared" si="26"/>
        <v>Write In</v>
      </c>
    </row>
    <row r="524" spans="1:43" thickBot="1" x14ac:dyDescent="0.3">
      <c r="A524" s="75">
        <v>523</v>
      </c>
      <c r="B524" s="64">
        <v>19</v>
      </c>
      <c r="C524" s="66"/>
      <c r="D524" s="65"/>
      <c r="E524" s="55"/>
      <c r="F524" s="56"/>
      <c r="G524" s="58"/>
      <c r="H524" s="58"/>
      <c r="I524" s="58"/>
      <c r="J524" s="55"/>
      <c r="K524" s="55"/>
      <c r="L524" s="55"/>
      <c r="M524" s="55"/>
      <c r="N524" s="56"/>
      <c r="O524" s="55"/>
      <c r="P524" s="55"/>
      <c r="Q524" s="55"/>
      <c r="R524" s="55"/>
      <c r="S524" s="55"/>
      <c r="T524" s="54">
        <v>1</v>
      </c>
      <c r="U524" s="53" t="s">
        <v>277</v>
      </c>
      <c r="V524" s="40" t="s">
        <v>129</v>
      </c>
      <c r="W524" s="15">
        <v>4</v>
      </c>
      <c r="X524" s="15" t="s">
        <v>72</v>
      </c>
      <c r="Y524" s="15"/>
      <c r="Z524" s="15"/>
      <c r="AA524" s="15"/>
      <c r="AH524" s="67"/>
      <c r="AI524"/>
      <c r="AJ524" s="67"/>
      <c r="AK524"/>
      <c r="AO524" s="39">
        <f t="shared" si="25"/>
        <v>0</v>
      </c>
      <c r="AP524" s="39"/>
      <c r="AQ524" s="39">
        <f t="shared" si="26"/>
        <v>0</v>
      </c>
    </row>
    <row r="525" spans="1:43" ht="16.5" thickBot="1" x14ac:dyDescent="0.3">
      <c r="A525" s="75">
        <v>524</v>
      </c>
      <c r="B525" s="64">
        <v>20</v>
      </c>
      <c r="C525" s="74" t="s">
        <v>98</v>
      </c>
      <c r="D525" s="71"/>
      <c r="E525" s="58"/>
      <c r="F525" s="73"/>
      <c r="G525" s="59">
        <v>0</v>
      </c>
      <c r="H525" s="59">
        <v>0</v>
      </c>
      <c r="I525" s="58"/>
      <c r="J525" s="55"/>
      <c r="K525" s="55" t="s">
        <v>97</v>
      </c>
      <c r="L525" s="55"/>
      <c r="M525" s="55"/>
      <c r="N525" s="56"/>
      <c r="O525" s="55"/>
      <c r="P525" s="55"/>
      <c r="Q525" s="55"/>
      <c r="R525" s="55"/>
      <c r="S525" s="55"/>
      <c r="T525" s="54">
        <v>1</v>
      </c>
      <c r="U525" s="53" t="s">
        <v>277</v>
      </c>
      <c r="V525" s="40" t="s">
        <v>129</v>
      </c>
      <c r="W525" s="15">
        <v>4</v>
      </c>
      <c r="X525" s="15" t="s">
        <v>72</v>
      </c>
      <c r="Y525" s="15"/>
      <c r="Z525" s="15"/>
      <c r="AA525" s="15"/>
      <c r="AH525" s="67"/>
      <c r="AI525"/>
      <c r="AJ525" s="67"/>
      <c r="AK525"/>
      <c r="AO525" s="39">
        <f t="shared" si="25"/>
        <v>0</v>
      </c>
      <c r="AP525" s="39"/>
      <c r="AQ525" s="39">
        <f t="shared" si="26"/>
        <v>0</v>
      </c>
    </row>
    <row r="526" spans="1:43" ht="16.5" thickBot="1" x14ac:dyDescent="0.3">
      <c r="A526" s="75">
        <v>525</v>
      </c>
      <c r="B526" s="64">
        <v>21</v>
      </c>
      <c r="C526" s="74" t="s">
        <v>96</v>
      </c>
      <c r="D526" s="71"/>
      <c r="E526" s="58"/>
      <c r="F526" s="73"/>
      <c r="G526" s="59">
        <v>0</v>
      </c>
      <c r="H526" s="59">
        <v>0</v>
      </c>
      <c r="I526" s="58"/>
      <c r="J526" s="55"/>
      <c r="K526" s="55" t="s">
        <v>95</v>
      </c>
      <c r="L526" s="55"/>
      <c r="M526" s="55"/>
      <c r="N526" s="56"/>
      <c r="O526" s="55"/>
      <c r="P526" s="55"/>
      <c r="Q526" s="55"/>
      <c r="R526" s="55"/>
      <c r="S526" s="55"/>
      <c r="T526" s="54">
        <v>1</v>
      </c>
      <c r="U526" s="53" t="s">
        <v>277</v>
      </c>
      <c r="V526" s="40" t="s">
        <v>129</v>
      </c>
      <c r="W526" s="15">
        <v>4</v>
      </c>
      <c r="X526" s="15" t="s">
        <v>72</v>
      </c>
      <c r="Y526" s="15"/>
      <c r="Z526" s="15"/>
      <c r="AA526" s="15"/>
      <c r="AH526" s="67"/>
      <c r="AI526"/>
      <c r="AJ526" s="67"/>
      <c r="AK526"/>
      <c r="AO526" s="39">
        <f t="shared" si="25"/>
        <v>0</v>
      </c>
      <c r="AP526" s="39"/>
      <c r="AQ526" s="39">
        <f t="shared" si="26"/>
        <v>0</v>
      </c>
    </row>
    <row r="527" spans="1:43" ht="16.5" thickBot="1" x14ac:dyDescent="0.3">
      <c r="A527" s="75">
        <v>526</v>
      </c>
      <c r="B527" s="64">
        <v>22</v>
      </c>
      <c r="C527" s="74" t="s">
        <v>94</v>
      </c>
      <c r="D527" s="71"/>
      <c r="E527" s="58"/>
      <c r="F527" s="73"/>
      <c r="G527" s="59">
        <v>0</v>
      </c>
      <c r="H527" s="59">
        <v>0</v>
      </c>
      <c r="I527" s="58"/>
      <c r="J527" s="55"/>
      <c r="K527" s="55" t="s">
        <v>93</v>
      </c>
      <c r="L527" s="55"/>
      <c r="M527" s="55"/>
      <c r="N527" s="56"/>
      <c r="O527" s="55"/>
      <c r="P527" s="55"/>
      <c r="Q527" s="55"/>
      <c r="R527" s="55"/>
      <c r="S527" s="55"/>
      <c r="T527" s="54">
        <v>1</v>
      </c>
      <c r="U527" s="53" t="s">
        <v>277</v>
      </c>
      <c r="V527" s="40" t="s">
        <v>129</v>
      </c>
      <c r="W527" s="15">
        <v>4</v>
      </c>
      <c r="X527" s="15" t="s">
        <v>72</v>
      </c>
      <c r="Y527" s="15"/>
      <c r="Z527" s="15"/>
      <c r="AA527" s="15"/>
      <c r="AH527" s="67"/>
      <c r="AI527"/>
      <c r="AJ527" s="67"/>
      <c r="AK527"/>
      <c r="AO527" s="39">
        <f t="shared" si="25"/>
        <v>0</v>
      </c>
      <c r="AP527" s="39"/>
      <c r="AQ527" s="39">
        <f t="shared" si="26"/>
        <v>0</v>
      </c>
    </row>
    <row r="528" spans="1:43" ht="16.5" thickBot="1" x14ac:dyDescent="0.3">
      <c r="A528" s="75">
        <v>527</v>
      </c>
      <c r="B528" s="64">
        <v>23</v>
      </c>
      <c r="C528" s="74" t="s">
        <v>77</v>
      </c>
      <c r="D528" s="71"/>
      <c r="E528" s="58"/>
      <c r="F528" s="73"/>
      <c r="G528" s="59">
        <v>0</v>
      </c>
      <c r="H528" s="59">
        <v>0</v>
      </c>
      <c r="I528" s="58"/>
      <c r="J528" s="55"/>
      <c r="K528" s="55" t="s">
        <v>77</v>
      </c>
      <c r="L528" s="55"/>
      <c r="M528" s="55"/>
      <c r="N528" s="56"/>
      <c r="O528" s="55"/>
      <c r="P528" s="55"/>
      <c r="Q528" s="55"/>
      <c r="R528" s="55"/>
      <c r="S528" s="55"/>
      <c r="T528" s="54">
        <v>1</v>
      </c>
      <c r="U528" s="53" t="s">
        <v>277</v>
      </c>
      <c r="V528" s="40" t="s">
        <v>129</v>
      </c>
      <c r="W528" s="15">
        <v>4</v>
      </c>
      <c r="X528" s="15" t="s">
        <v>72</v>
      </c>
      <c r="Y528" s="15"/>
      <c r="Z528" s="15"/>
      <c r="AA528" s="15"/>
      <c r="AH528" s="67"/>
      <c r="AI528"/>
      <c r="AJ528" s="67"/>
      <c r="AK528"/>
      <c r="AO528" s="39">
        <f t="shared" si="25"/>
        <v>0</v>
      </c>
      <c r="AP528" s="39"/>
      <c r="AQ528" s="39">
        <f t="shared" si="26"/>
        <v>0</v>
      </c>
    </row>
    <row r="529" spans="1:43" ht="16.5" thickBot="1" x14ac:dyDescent="0.3">
      <c r="A529" s="75">
        <v>528</v>
      </c>
      <c r="B529" s="64">
        <v>24</v>
      </c>
      <c r="C529" s="72" t="s">
        <v>92</v>
      </c>
      <c r="D529" s="71"/>
      <c r="E529" s="68"/>
      <c r="F529" s="70"/>
      <c r="G529" s="59">
        <v>0</v>
      </c>
      <c r="H529" s="59">
        <v>0</v>
      </c>
      <c r="I529" s="69"/>
      <c r="J529" s="68"/>
      <c r="K529" s="68" t="s">
        <v>91</v>
      </c>
      <c r="L529" s="55"/>
      <c r="M529" s="55"/>
      <c r="N529" s="56"/>
      <c r="O529" s="55"/>
      <c r="P529" s="55"/>
      <c r="Q529" s="55"/>
      <c r="R529" s="55"/>
      <c r="S529" s="55"/>
      <c r="T529" s="54">
        <v>1</v>
      </c>
      <c r="U529" s="53" t="s">
        <v>277</v>
      </c>
      <c r="V529" s="40" t="s">
        <v>129</v>
      </c>
      <c r="W529" s="15">
        <v>4</v>
      </c>
      <c r="X529" s="15" t="s">
        <v>72</v>
      </c>
      <c r="Y529" s="15"/>
      <c r="Z529" s="15"/>
      <c r="AA529" s="15"/>
      <c r="AH529" s="67"/>
      <c r="AI529"/>
      <c r="AJ529" s="67"/>
      <c r="AK529"/>
      <c r="AO529" s="39">
        <f t="shared" si="25"/>
        <v>0</v>
      </c>
      <c r="AP529" s="39"/>
      <c r="AQ529" s="39">
        <f t="shared" si="26"/>
        <v>0</v>
      </c>
    </row>
    <row r="530" spans="1:43" x14ac:dyDescent="0.25">
      <c r="A530" s="75">
        <v>529</v>
      </c>
      <c r="B530" s="64">
        <v>25</v>
      </c>
      <c r="C530" s="66"/>
      <c r="D530" s="65"/>
      <c r="E530" s="55"/>
      <c r="F530" s="56"/>
      <c r="G530" s="59"/>
      <c r="H530" s="58"/>
      <c r="I530" s="58"/>
      <c r="J530" s="55"/>
      <c r="K530" s="55"/>
      <c r="L530" s="55"/>
      <c r="M530" s="55"/>
      <c r="N530" s="56"/>
      <c r="O530" s="55"/>
      <c r="P530" s="55"/>
      <c r="Q530" s="55"/>
      <c r="R530" s="55"/>
      <c r="S530" s="55"/>
      <c r="T530" s="54">
        <v>1</v>
      </c>
      <c r="U530" s="53" t="s">
        <v>277</v>
      </c>
      <c r="V530" s="40" t="s">
        <v>129</v>
      </c>
      <c r="W530" s="15">
        <v>4</v>
      </c>
      <c r="X530" s="15" t="s">
        <v>72</v>
      </c>
      <c r="Y530" s="15"/>
      <c r="Z530" s="15"/>
      <c r="AA530" s="15"/>
      <c r="AH530" s="67"/>
      <c r="AI530"/>
      <c r="AJ530" s="67"/>
      <c r="AK530"/>
      <c r="AO530" s="39">
        <f t="shared" si="25"/>
        <v>0</v>
      </c>
      <c r="AP530" s="39"/>
      <c r="AQ530" s="39">
        <f t="shared" si="26"/>
        <v>0</v>
      </c>
    </row>
    <row r="531" spans="1:43" x14ac:dyDescent="0.25">
      <c r="A531" s="75">
        <v>530</v>
      </c>
      <c r="B531" s="64">
        <v>26</v>
      </c>
      <c r="C531" s="63" t="s">
        <v>90</v>
      </c>
      <c r="D531" s="62"/>
      <c r="E531" s="61">
        <f>SUBTOTAL(9,G509:G529)</f>
        <v>4</v>
      </c>
      <c r="F531" s="60"/>
      <c r="G531" s="59"/>
      <c r="H531" s="58"/>
      <c r="I531" s="57"/>
      <c r="J531" s="55"/>
      <c r="K531" s="55" t="s">
        <v>89</v>
      </c>
      <c r="L531" s="55"/>
      <c r="M531" s="55"/>
      <c r="N531" s="56"/>
      <c r="O531" s="55"/>
      <c r="P531" s="55"/>
      <c r="Q531" s="55"/>
      <c r="R531" s="55"/>
      <c r="S531" s="55"/>
      <c r="T531" s="54">
        <v>1</v>
      </c>
      <c r="U531" s="53" t="s">
        <v>277</v>
      </c>
      <c r="V531" s="40" t="s">
        <v>129</v>
      </c>
      <c r="W531" s="15">
        <v>4</v>
      </c>
      <c r="X531" s="15" t="s">
        <v>72</v>
      </c>
      <c r="Y531" s="15"/>
      <c r="Z531" s="15"/>
      <c r="AA531" s="15"/>
      <c r="AH531" s="67"/>
      <c r="AI531"/>
      <c r="AJ531" s="67"/>
      <c r="AK531"/>
      <c r="AO531" s="39">
        <f t="shared" si="25"/>
        <v>0</v>
      </c>
      <c r="AP531" s="39"/>
      <c r="AQ531" s="39">
        <f t="shared" si="26"/>
        <v>0</v>
      </c>
    </row>
    <row r="532" spans="1:43" ht="16.5" thickBot="1" x14ac:dyDescent="0.3">
      <c r="A532" s="75">
        <v>531</v>
      </c>
      <c r="B532" s="52">
        <v>27</v>
      </c>
      <c r="C532" s="51" t="s">
        <v>88</v>
      </c>
      <c r="D532" s="50"/>
      <c r="E532" s="49">
        <f>SUBTOTAL(9,H509:H529)</f>
        <v>4</v>
      </c>
      <c r="F532" s="48">
        <f>SUBTOTAL(9,H509:H525)</f>
        <v>4</v>
      </c>
      <c r="G532" s="47"/>
      <c r="H532" s="46"/>
      <c r="I532" s="46"/>
      <c r="J532" s="45"/>
      <c r="K532" s="43" t="s">
        <v>87</v>
      </c>
      <c r="L532" s="43"/>
      <c r="M532" s="43"/>
      <c r="N532" s="44"/>
      <c r="O532" s="43"/>
      <c r="P532" s="43"/>
      <c r="Q532" s="43"/>
      <c r="R532" s="43"/>
      <c r="S532" s="43"/>
      <c r="T532" s="42">
        <v>1</v>
      </c>
      <c r="U532" s="106" t="s">
        <v>277</v>
      </c>
      <c r="V532" s="40" t="s">
        <v>129</v>
      </c>
      <c r="W532" s="15">
        <v>4</v>
      </c>
      <c r="X532" s="15" t="s">
        <v>72</v>
      </c>
      <c r="Y532" s="15"/>
      <c r="Z532" s="15"/>
      <c r="AA532" s="15"/>
      <c r="AH532" s="67"/>
      <c r="AI532"/>
      <c r="AJ532" s="67"/>
      <c r="AK532"/>
      <c r="AO532" s="39">
        <f t="shared" si="25"/>
        <v>0</v>
      </c>
      <c r="AP532" s="39"/>
      <c r="AQ532" s="39">
        <f t="shared" si="26"/>
        <v>0</v>
      </c>
    </row>
    <row r="533" spans="1:43" ht="16.5" thickBot="1" x14ac:dyDescent="0.3">
      <c r="A533" s="38">
        <v>532</v>
      </c>
      <c r="G533" s="13"/>
      <c r="U533" s="2" t="s">
        <v>268</v>
      </c>
      <c r="V533" s="40"/>
      <c r="W533" s="15"/>
      <c r="X533" s="15" t="s">
        <v>72</v>
      </c>
      <c r="Y533" s="15"/>
      <c r="Z533" s="15"/>
      <c r="AA533" s="15"/>
      <c r="AH533" s="67"/>
      <c r="AI533"/>
      <c r="AJ533" s="67"/>
      <c r="AK533"/>
      <c r="AO533" s="39">
        <f t="shared" si="25"/>
        <v>0</v>
      </c>
      <c r="AP533" s="39"/>
      <c r="AQ533" s="39">
        <f t="shared" si="26"/>
        <v>0</v>
      </c>
    </row>
    <row r="534" spans="1:43" x14ac:dyDescent="0.25">
      <c r="A534" s="75">
        <v>533</v>
      </c>
      <c r="B534" s="105">
        <v>1</v>
      </c>
      <c r="C534" s="104" t="s">
        <v>49</v>
      </c>
      <c r="D534" s="103"/>
      <c r="E534" s="101"/>
      <c r="F534" s="102"/>
      <c r="G534" s="101" t="s">
        <v>275</v>
      </c>
      <c r="H534" s="98"/>
      <c r="I534" s="98"/>
      <c r="J534" s="98"/>
      <c r="K534" s="100" t="s">
        <v>118</v>
      </c>
      <c r="L534" s="98"/>
      <c r="M534" s="98"/>
      <c r="N534" s="99"/>
      <c r="O534" s="98"/>
      <c r="P534" s="98"/>
      <c r="Q534" s="98"/>
      <c r="R534" s="98"/>
      <c r="S534" s="98"/>
      <c r="T534" s="97">
        <v>1</v>
      </c>
      <c r="U534" s="96" t="s">
        <v>275</v>
      </c>
      <c r="V534" s="40" t="s">
        <v>135</v>
      </c>
      <c r="W534" s="15"/>
      <c r="X534" s="15" t="s">
        <v>72</v>
      </c>
      <c r="Y534" s="15"/>
      <c r="Z534" s="15"/>
      <c r="AA534" s="15"/>
      <c r="AH534" s="67"/>
      <c r="AI534"/>
      <c r="AJ534" s="67"/>
      <c r="AK534"/>
      <c r="AO534" s="39">
        <f t="shared" si="25"/>
        <v>0</v>
      </c>
      <c r="AP534" s="39"/>
      <c r="AQ534" s="39">
        <f t="shared" si="26"/>
        <v>0</v>
      </c>
    </row>
    <row r="535" spans="1:43" ht="16.5" thickBot="1" x14ac:dyDescent="0.3">
      <c r="A535" s="75">
        <v>534</v>
      </c>
      <c r="B535" s="64">
        <v>2</v>
      </c>
      <c r="C535" s="66" t="s">
        <v>116</v>
      </c>
      <c r="D535" s="65"/>
      <c r="E535" s="55"/>
      <c r="F535" s="56"/>
      <c r="H535" s="55"/>
      <c r="I535" s="58"/>
      <c r="J535" s="55"/>
      <c r="K535" s="55" t="s">
        <v>115</v>
      </c>
      <c r="L535" s="55"/>
      <c r="M535" s="55"/>
      <c r="N535" s="56"/>
      <c r="O535" s="55"/>
      <c r="P535" s="55"/>
      <c r="Q535" s="55"/>
      <c r="R535" s="55"/>
      <c r="S535" s="55"/>
      <c r="T535" s="54">
        <v>1</v>
      </c>
      <c r="U535" s="53" t="s">
        <v>275</v>
      </c>
      <c r="V535" s="40" t="s">
        <v>134</v>
      </c>
      <c r="W535" s="15"/>
      <c r="X535" s="15" t="s">
        <v>72</v>
      </c>
      <c r="Y535" s="15"/>
      <c r="Z535" s="15"/>
      <c r="AA535" s="15"/>
      <c r="AJ535" s="67"/>
      <c r="AK535"/>
      <c r="AO535" s="39">
        <f t="shared" si="25"/>
        <v>0</v>
      </c>
      <c r="AP535" s="39"/>
      <c r="AQ535" s="39">
        <f t="shared" si="26"/>
        <v>0</v>
      </c>
    </row>
    <row r="536" spans="1:43" ht="16.5" hidden="1" thickBot="1" x14ac:dyDescent="0.3">
      <c r="A536" s="75">
        <v>535</v>
      </c>
      <c r="B536" s="64">
        <v>3</v>
      </c>
      <c r="C536" s="79" t="s">
        <v>113</v>
      </c>
      <c r="D536" s="78"/>
      <c r="E536" s="55"/>
      <c r="F536" s="56"/>
      <c r="H536" s="55"/>
      <c r="I536" s="58"/>
      <c r="J536" s="55"/>
      <c r="K536" s="55" t="s">
        <v>103</v>
      </c>
      <c r="L536" s="55"/>
      <c r="M536" s="55"/>
      <c r="N536" s="56"/>
      <c r="O536" s="55"/>
      <c r="P536" s="55"/>
      <c r="Q536" s="55"/>
      <c r="R536" s="55"/>
      <c r="S536" s="55"/>
      <c r="T536" s="55"/>
      <c r="U536" s="53" t="s">
        <v>275</v>
      </c>
      <c r="V536" s="40" t="s">
        <v>133</v>
      </c>
      <c r="W536" s="15"/>
      <c r="X536" s="15" t="s">
        <v>72</v>
      </c>
      <c r="Y536" s="15"/>
      <c r="Z536" s="15"/>
      <c r="AA536" s="15"/>
      <c r="AJ536" s="67"/>
      <c r="AK536"/>
      <c r="AO536" s="39" t="str">
        <f t="shared" si="25"/>
        <v>BOC District 2</v>
      </c>
      <c r="AP536" s="39"/>
      <c r="AQ536" s="39">
        <f t="shared" si="26"/>
        <v>0</v>
      </c>
    </row>
    <row r="537" spans="1:43" hidden="1" thickBot="1" x14ac:dyDescent="0.3">
      <c r="A537" s="75">
        <v>536</v>
      </c>
      <c r="B537" s="64">
        <v>4</v>
      </c>
      <c r="C537" s="66" t="str">
        <f>IF(G537=1,AO537," ")</f>
        <v xml:space="preserve"> </v>
      </c>
      <c r="D537" s="65"/>
      <c r="E537" s="55"/>
      <c r="F537" s="56"/>
      <c r="G537" s="58"/>
      <c r="H537" s="58"/>
      <c r="I537" s="58" t="str">
        <f>IF(C537=$AI$5,$AJ$5," ")</f>
        <v xml:space="preserve"> </v>
      </c>
      <c r="J537" s="55"/>
      <c r="K537" s="55" t="s">
        <v>103</v>
      </c>
      <c r="L537" s="55"/>
      <c r="M537" s="55"/>
      <c r="N537" s="56"/>
      <c r="O537" s="55"/>
      <c r="P537" s="55"/>
      <c r="Q537" s="55"/>
      <c r="R537" s="55"/>
      <c r="S537" s="55"/>
      <c r="T537" s="55"/>
      <c r="U537" s="53" t="s">
        <v>275</v>
      </c>
      <c r="V537" s="40" t="s">
        <v>133</v>
      </c>
      <c r="W537" s="15"/>
      <c r="X537" s="15" t="s">
        <v>72</v>
      </c>
      <c r="Y537" s="15"/>
      <c r="Z537" s="15"/>
      <c r="AA537" s="15"/>
      <c r="AJ537" s="67"/>
      <c r="AK537"/>
      <c r="AO537" s="39" t="str">
        <f t="shared" si="25"/>
        <v xml:space="preserve">Alicia Adams </v>
      </c>
      <c r="AP537" s="39"/>
      <c r="AQ537" s="39">
        <f t="shared" si="26"/>
        <v>0</v>
      </c>
    </row>
    <row r="538" spans="1:43" hidden="1" thickBot="1" x14ac:dyDescent="0.3">
      <c r="A538" s="75">
        <v>537</v>
      </c>
      <c r="B538" s="64">
        <v>5</v>
      </c>
      <c r="C538" s="66" t="str">
        <f>IF(G538=1,AO538," ")</f>
        <v xml:space="preserve"> </v>
      </c>
      <c r="D538" s="65"/>
      <c r="E538" s="55"/>
      <c r="F538" s="56"/>
      <c r="G538" s="58"/>
      <c r="H538" s="58"/>
      <c r="I538" s="58" t="str">
        <f>IF(C538=$AI$6,$AJ$6," ")</f>
        <v xml:space="preserve"> </v>
      </c>
      <c r="J538" s="55"/>
      <c r="K538" s="55" t="s">
        <v>103</v>
      </c>
      <c r="L538" s="55"/>
      <c r="M538" s="55"/>
      <c r="N538" s="56"/>
      <c r="O538" s="55"/>
      <c r="P538" s="55"/>
      <c r="Q538" s="55"/>
      <c r="R538" s="55"/>
      <c r="S538" s="55"/>
      <c r="T538" s="55"/>
      <c r="U538" s="53" t="s">
        <v>275</v>
      </c>
      <c r="V538" s="40" t="s">
        <v>133</v>
      </c>
      <c r="W538" s="15"/>
      <c r="X538" s="15" t="s">
        <v>72</v>
      </c>
      <c r="Y538" s="15"/>
      <c r="Z538" s="15"/>
      <c r="AA538" s="15"/>
      <c r="AJ538" s="67"/>
      <c r="AK538"/>
      <c r="AO538" s="39" t="str">
        <f t="shared" si="25"/>
        <v>Erick Allen</v>
      </c>
      <c r="AP538" s="39"/>
      <c r="AQ538" s="39">
        <f t="shared" si="26"/>
        <v>0</v>
      </c>
    </row>
    <row r="539" spans="1:43" hidden="1" thickBot="1" x14ac:dyDescent="0.3">
      <c r="A539" s="75">
        <v>538</v>
      </c>
      <c r="B539" s="64">
        <v>6</v>
      </c>
      <c r="C539" s="66" t="str">
        <f>IF(G539=1,AO539," ")</f>
        <v xml:space="preserve"> </v>
      </c>
      <c r="D539" s="65"/>
      <c r="E539" s="55"/>
      <c r="F539" s="56"/>
      <c r="G539" s="58"/>
      <c r="H539" s="58"/>
      <c r="I539" s="58" t="str">
        <f>IF(C539=$AI$7,$AJ$7," ")</f>
        <v xml:space="preserve"> </v>
      </c>
      <c r="J539" s="55"/>
      <c r="K539" s="55" t="s">
        <v>103</v>
      </c>
      <c r="L539" s="55"/>
      <c r="M539" s="55"/>
      <c r="N539" s="56"/>
      <c r="O539" s="55"/>
      <c r="P539" s="55"/>
      <c r="Q539" s="55"/>
      <c r="R539" s="55"/>
      <c r="S539" s="55"/>
      <c r="T539" s="55"/>
      <c r="U539" s="53" t="s">
        <v>275</v>
      </c>
      <c r="V539" s="40" t="s">
        <v>133</v>
      </c>
      <c r="W539" s="15"/>
      <c r="X539" s="15" t="s">
        <v>72</v>
      </c>
      <c r="Y539" s="15"/>
      <c r="Z539" s="15"/>
      <c r="AA539" s="15"/>
      <c r="AE539" s="83"/>
      <c r="AH539" s="67"/>
      <c r="AI539"/>
      <c r="AJ539" s="67"/>
      <c r="AK539"/>
      <c r="AO539" s="39" t="str">
        <f t="shared" si="25"/>
        <v>Jaha V. Howard</v>
      </c>
      <c r="AP539" s="39"/>
      <c r="AQ539" s="39">
        <f t="shared" si="26"/>
        <v>0</v>
      </c>
    </row>
    <row r="540" spans="1:43" hidden="1" thickBot="1" x14ac:dyDescent="0.3">
      <c r="A540" s="75">
        <v>539</v>
      </c>
      <c r="B540" s="64">
        <v>7</v>
      </c>
      <c r="C540" s="66" t="str">
        <f>IF(G540=1,AO540," ")</f>
        <v xml:space="preserve"> </v>
      </c>
      <c r="D540" s="65"/>
      <c r="E540" s="55"/>
      <c r="F540" s="56"/>
      <c r="G540" s="58"/>
      <c r="H540" s="58"/>
      <c r="I540" s="58" t="str">
        <f>IF(C540=$AI$8,$AJ$8," ")</f>
        <v xml:space="preserve"> </v>
      </c>
      <c r="J540" s="55"/>
      <c r="K540" s="55" t="s">
        <v>103</v>
      </c>
      <c r="L540" s="55"/>
      <c r="M540" s="55"/>
      <c r="N540" s="56"/>
      <c r="O540" s="55"/>
      <c r="P540" s="55"/>
      <c r="Q540" s="55"/>
      <c r="R540" s="55"/>
      <c r="S540" s="55"/>
      <c r="T540" s="55"/>
      <c r="U540" s="53" t="s">
        <v>275</v>
      </c>
      <c r="V540" s="40" t="s">
        <v>133</v>
      </c>
      <c r="W540" s="15"/>
      <c r="X540" s="15" t="s">
        <v>72</v>
      </c>
      <c r="Y540" s="15"/>
      <c r="Z540" s="15"/>
      <c r="AA540" s="15"/>
      <c r="AH540" s="67"/>
      <c r="AI540"/>
      <c r="AJ540" s="67"/>
      <c r="AK540"/>
      <c r="AO540" s="39" t="str">
        <f t="shared" si="25"/>
        <v>Tanisha Whorton</v>
      </c>
      <c r="AP540" s="39"/>
      <c r="AQ540" s="39">
        <f t="shared" si="26"/>
        <v>0</v>
      </c>
    </row>
    <row r="541" spans="1:43" hidden="1" thickBot="1" x14ac:dyDescent="0.3">
      <c r="A541" s="75">
        <v>540</v>
      </c>
      <c r="B541" s="64">
        <v>8</v>
      </c>
      <c r="C541" s="66" t="str">
        <f>IF(G541=1,AO541," ")</f>
        <v xml:space="preserve"> </v>
      </c>
      <c r="D541" s="65"/>
      <c r="E541" s="55"/>
      <c r="F541" s="56"/>
      <c r="G541" s="58"/>
      <c r="H541" s="58"/>
      <c r="I541" s="58" t="str">
        <f>IF(C541=$AI$9,$AJ$9," ")</f>
        <v xml:space="preserve"> </v>
      </c>
      <c r="J541" s="55"/>
      <c r="K541" s="55" t="s">
        <v>103</v>
      </c>
      <c r="L541" s="55"/>
      <c r="M541" s="55"/>
      <c r="N541" s="56"/>
      <c r="O541" s="55"/>
      <c r="P541" s="55"/>
      <c r="Q541" s="55"/>
      <c r="R541" s="55"/>
      <c r="S541" s="55"/>
      <c r="T541" s="55"/>
      <c r="U541" s="53" t="s">
        <v>275</v>
      </c>
      <c r="V541" s="40" t="s">
        <v>133</v>
      </c>
      <c r="W541" s="15"/>
      <c r="X541" s="15" t="s">
        <v>72</v>
      </c>
      <c r="Y541" s="15"/>
      <c r="Z541" s="15"/>
      <c r="AA541" s="15"/>
      <c r="AH541" s="67"/>
      <c r="AI541"/>
      <c r="AJ541" s="67"/>
      <c r="AK541"/>
      <c r="AO541" s="39" t="str">
        <f t="shared" si="25"/>
        <v>Tracy Stevenson</v>
      </c>
      <c r="AP541" s="39"/>
      <c r="AQ541" s="39">
        <f t="shared" si="26"/>
        <v>0</v>
      </c>
    </row>
    <row r="542" spans="1:43" hidden="1" thickBot="1" x14ac:dyDescent="0.3">
      <c r="A542" s="75">
        <v>541</v>
      </c>
      <c r="B542" s="64">
        <v>9</v>
      </c>
      <c r="C542" s="74" t="str">
        <f>IF(G542=1,AQ542,IF(G542="BLK",$AI$17," "))</f>
        <v xml:space="preserve"> </v>
      </c>
      <c r="D542" s="129"/>
      <c r="E542" s="55"/>
      <c r="F542" s="56"/>
      <c r="G542" s="58"/>
      <c r="H542" s="58"/>
      <c r="I542" s="58" t="str">
        <f>IF(C542=$AI$10,$AJ$10," ")</f>
        <v xml:space="preserve"> </v>
      </c>
      <c r="J542" s="55"/>
      <c r="K542" s="55" t="s">
        <v>103</v>
      </c>
      <c r="L542" s="55"/>
      <c r="M542" s="55"/>
      <c r="N542" s="56"/>
      <c r="O542" s="55"/>
      <c r="P542" s="55"/>
      <c r="Q542" s="55"/>
      <c r="R542" s="55"/>
      <c r="S542" s="55"/>
      <c r="T542" s="55"/>
      <c r="U542" s="53" t="s">
        <v>275</v>
      </c>
      <c r="V542" s="40" t="s">
        <v>133</v>
      </c>
      <c r="W542" s="15"/>
      <c r="X542" s="15" t="s">
        <v>72</v>
      </c>
      <c r="Y542" s="15"/>
      <c r="Z542" s="15"/>
      <c r="AA542" s="15"/>
      <c r="AH542" s="67"/>
      <c r="AI542"/>
      <c r="AJ542" s="67"/>
      <c r="AK542"/>
      <c r="AO542" s="39" t="str">
        <f t="shared" si="25"/>
        <v>BLANK</v>
      </c>
      <c r="AP542" s="39"/>
      <c r="AQ542" s="39">
        <f t="shared" si="26"/>
        <v>0</v>
      </c>
    </row>
    <row r="543" spans="1:43" hidden="1" thickBot="1" x14ac:dyDescent="0.3">
      <c r="A543" s="75">
        <v>542</v>
      </c>
      <c r="B543" s="64">
        <v>10</v>
      </c>
      <c r="C543" s="66" t="str">
        <f>IF(G543=1,AO543," ")</f>
        <v xml:space="preserve"> </v>
      </c>
      <c r="D543" s="65"/>
      <c r="E543" s="55"/>
      <c r="F543" s="56"/>
      <c r="G543" s="58"/>
      <c r="H543" s="58"/>
      <c r="I543" s="58" t="str">
        <f>IF(C543=$AI$10,$AJ$10," ")</f>
        <v xml:space="preserve"> </v>
      </c>
      <c r="J543" s="55"/>
      <c r="K543" s="55" t="s">
        <v>103</v>
      </c>
      <c r="L543" s="55"/>
      <c r="M543" s="55"/>
      <c r="N543" s="56"/>
      <c r="O543" s="55"/>
      <c r="P543" s="55"/>
      <c r="Q543" s="55"/>
      <c r="R543" s="55"/>
      <c r="S543" s="55"/>
      <c r="T543" s="55"/>
      <c r="U543" s="53" t="s">
        <v>275</v>
      </c>
      <c r="V543" s="40" t="s">
        <v>133</v>
      </c>
      <c r="W543" s="15"/>
      <c r="X543" s="15" t="s">
        <v>72</v>
      </c>
      <c r="Y543" s="15"/>
      <c r="Z543" s="15"/>
      <c r="AA543" s="15"/>
      <c r="AH543" s="67"/>
      <c r="AI543"/>
      <c r="AJ543" s="67"/>
      <c r="AK543"/>
      <c r="AO543" s="39" t="str">
        <f t="shared" si="25"/>
        <v>Write In</v>
      </c>
      <c r="AP543" s="39"/>
      <c r="AQ543" s="39">
        <f t="shared" si="26"/>
        <v>0</v>
      </c>
    </row>
    <row r="544" spans="1:43" ht="21.75" thickBot="1" x14ac:dyDescent="0.3">
      <c r="A544" s="75">
        <v>543</v>
      </c>
      <c r="B544" s="64">
        <v>11</v>
      </c>
      <c r="C544" s="92" t="s">
        <v>101</v>
      </c>
      <c r="D544" s="91" t="s">
        <v>112</v>
      </c>
      <c r="E544" s="87" t="s">
        <v>111</v>
      </c>
      <c r="F544" s="90" t="s">
        <v>110</v>
      </c>
      <c r="G544" s="113"/>
      <c r="H544" s="87"/>
      <c r="I544" s="87"/>
      <c r="J544" s="86"/>
      <c r="K544" s="86" t="s">
        <v>100</v>
      </c>
      <c r="L544" s="87">
        <v>1011</v>
      </c>
      <c r="M544" s="87" t="s">
        <v>109</v>
      </c>
      <c r="N544" s="88"/>
      <c r="O544" s="87"/>
      <c r="P544" s="87" t="s">
        <v>108</v>
      </c>
      <c r="Q544" s="87">
        <v>4</v>
      </c>
      <c r="R544" s="87"/>
      <c r="S544" s="86"/>
      <c r="T544" s="85">
        <v>1</v>
      </c>
      <c r="U544" s="84" t="s">
        <v>275</v>
      </c>
      <c r="V544" s="40" t="s">
        <v>131</v>
      </c>
      <c r="W544" s="15"/>
      <c r="X544" s="15" t="s">
        <v>72</v>
      </c>
      <c r="Y544" s="15"/>
      <c r="Z544" s="15"/>
      <c r="AA544" s="15"/>
      <c r="AH544" s="67"/>
      <c r="AI544"/>
      <c r="AJ544" s="67"/>
      <c r="AK544"/>
      <c r="AO544" s="39">
        <f t="shared" si="25"/>
        <v>0</v>
      </c>
      <c r="AP544" s="39"/>
      <c r="AQ544" s="39" t="str">
        <f t="shared" si="26"/>
        <v>BOC District 4</v>
      </c>
    </row>
    <row r="545" spans="1:43" thickBot="1" x14ac:dyDescent="0.3">
      <c r="A545" s="75">
        <v>544</v>
      </c>
      <c r="B545" s="64">
        <v>12</v>
      </c>
      <c r="C545" s="66" t="str">
        <f>IF(G545=1,AQ545," ")</f>
        <v>Julien Grhas</v>
      </c>
      <c r="D545" s="71"/>
      <c r="E545" s="82">
        <v>1011</v>
      </c>
      <c r="F545" s="80">
        <v>73</v>
      </c>
      <c r="G545" s="58">
        <v>1</v>
      </c>
      <c r="H545" s="58">
        <f>G545</f>
        <v>1</v>
      </c>
      <c r="I545" s="58" t="str">
        <f>IF(C545=$AI$13,$AJ$13," ")</f>
        <v>REP</v>
      </c>
      <c r="J545" s="55" t="s">
        <v>104</v>
      </c>
      <c r="K545" s="55" t="s">
        <v>100</v>
      </c>
      <c r="L545" s="55"/>
      <c r="M545" s="55"/>
      <c r="N545" s="56"/>
      <c r="O545" s="55"/>
      <c r="P545" s="55"/>
      <c r="Q545" s="55"/>
      <c r="R545" s="55"/>
      <c r="S545" s="55"/>
      <c r="T545" s="54">
        <v>1</v>
      </c>
      <c r="U545" s="53" t="s">
        <v>275</v>
      </c>
      <c r="V545" s="40" t="s">
        <v>131</v>
      </c>
      <c r="W545" s="15">
        <v>4</v>
      </c>
      <c r="X545" s="15" t="s">
        <v>72</v>
      </c>
      <c r="Y545" s="15"/>
      <c r="Z545" s="15"/>
      <c r="AA545" s="15"/>
      <c r="AH545" s="67"/>
      <c r="AI545"/>
      <c r="AJ545" s="67"/>
      <c r="AK545"/>
      <c r="AO545" s="39">
        <f t="shared" si="25"/>
        <v>0</v>
      </c>
      <c r="AP545" s="39"/>
      <c r="AQ545" s="39" t="str">
        <f t="shared" si="26"/>
        <v>Julien Grhas</v>
      </c>
    </row>
    <row r="546" spans="1:43" thickBot="1" x14ac:dyDescent="0.3">
      <c r="A546" s="75">
        <v>545</v>
      </c>
      <c r="B546" s="64">
        <v>13</v>
      </c>
      <c r="C546" s="66" t="str">
        <f>IF(G546=1,AQ546," ")</f>
        <v>Matthew Hardwick</v>
      </c>
      <c r="D546" s="71"/>
      <c r="E546" s="82">
        <v>1011</v>
      </c>
      <c r="F546" s="80">
        <v>73</v>
      </c>
      <c r="G546" s="58">
        <v>1</v>
      </c>
      <c r="H546" s="58">
        <f>G546</f>
        <v>1</v>
      </c>
      <c r="I546" s="58" t="str">
        <f>IF(C546=$AI$14,$AJ$14," ")</f>
        <v>REP</v>
      </c>
      <c r="J546" s="55" t="s">
        <v>104</v>
      </c>
      <c r="K546" s="55" t="s">
        <v>100</v>
      </c>
      <c r="L546" s="55"/>
      <c r="M546" s="55"/>
      <c r="N546" s="56"/>
      <c r="O546" s="55"/>
      <c r="P546" s="55"/>
      <c r="Q546" s="55"/>
      <c r="R546" s="55"/>
      <c r="S546" s="55"/>
      <c r="T546" s="54">
        <v>1</v>
      </c>
      <c r="U546" s="53" t="s">
        <v>275</v>
      </c>
      <c r="V546" s="40" t="s">
        <v>131</v>
      </c>
      <c r="W546" s="15">
        <v>4</v>
      </c>
      <c r="X546" s="15" t="s">
        <v>72</v>
      </c>
      <c r="Y546" s="15"/>
      <c r="Z546" s="15"/>
      <c r="AA546" s="15"/>
      <c r="AB546" s="4">
        <v>73</v>
      </c>
      <c r="AC546" s="5" t="s">
        <v>276</v>
      </c>
      <c r="AD546" s="83" t="s">
        <v>107</v>
      </c>
      <c r="AH546" s="67"/>
      <c r="AI546"/>
      <c r="AJ546" s="67"/>
      <c r="AK546"/>
      <c r="AO546" s="39">
        <f t="shared" si="25"/>
        <v>0</v>
      </c>
      <c r="AP546" s="39"/>
      <c r="AQ546" s="39" t="str">
        <f t="shared" si="26"/>
        <v>Matthew Hardwick</v>
      </c>
    </row>
    <row r="547" spans="1:43" thickBot="1" x14ac:dyDescent="0.3">
      <c r="A547" s="75">
        <v>546</v>
      </c>
      <c r="B547" s="64">
        <v>14</v>
      </c>
      <c r="C547" s="66" t="str">
        <f>IF(G547=1,AQ547," ")</f>
        <v>Yashica Marshall</v>
      </c>
      <c r="D547" s="71"/>
      <c r="E547" s="81">
        <v>1011</v>
      </c>
      <c r="F547" s="80">
        <v>74</v>
      </c>
      <c r="G547" s="58">
        <v>1</v>
      </c>
      <c r="H547" s="58">
        <f>G547</f>
        <v>1</v>
      </c>
      <c r="I547" s="58" t="str">
        <f>IF(C547=$AI$15,$AJ$15," ")</f>
        <v>DEM</v>
      </c>
      <c r="J547" s="55" t="s">
        <v>104</v>
      </c>
      <c r="K547" s="55" t="s">
        <v>100</v>
      </c>
      <c r="L547" s="55"/>
      <c r="M547" s="55"/>
      <c r="N547" s="56"/>
      <c r="O547" s="55"/>
      <c r="P547" s="55"/>
      <c r="Q547" s="55"/>
      <c r="R547" s="55"/>
      <c r="S547" s="55"/>
      <c r="T547" s="54">
        <v>1</v>
      </c>
      <c r="U547" s="53" t="s">
        <v>275</v>
      </c>
      <c r="V547" s="40" t="s">
        <v>131</v>
      </c>
      <c r="W547" s="15">
        <v>4</v>
      </c>
      <c r="X547" s="15" t="s">
        <v>72</v>
      </c>
      <c r="Y547" s="15"/>
      <c r="Z547" s="15"/>
      <c r="AA547" s="15"/>
      <c r="AB547" s="4">
        <v>74</v>
      </c>
      <c r="AC547" s="5" t="s">
        <v>276</v>
      </c>
      <c r="AD547" s="5" t="s">
        <v>105</v>
      </c>
      <c r="AH547" s="67"/>
      <c r="AI547"/>
      <c r="AJ547" s="67"/>
      <c r="AK547"/>
      <c r="AO547" s="39">
        <f t="shared" si="25"/>
        <v>0</v>
      </c>
      <c r="AP547" s="39"/>
      <c r="AQ547" s="39" t="str">
        <f t="shared" si="26"/>
        <v>Yashica Marshall</v>
      </c>
    </row>
    <row r="548" spans="1:43" thickBot="1" x14ac:dyDescent="0.3">
      <c r="A548" s="75">
        <v>547</v>
      </c>
      <c r="B548" s="64">
        <v>15</v>
      </c>
      <c r="C548" s="66" t="str">
        <f>IF(G548=1,AQ548," ")</f>
        <v>Monique Sheffield</v>
      </c>
      <c r="D548" s="71"/>
      <c r="E548" s="81">
        <v>1011</v>
      </c>
      <c r="F548" s="80">
        <v>74</v>
      </c>
      <c r="G548" s="58">
        <v>1</v>
      </c>
      <c r="H548" s="58">
        <f>G548</f>
        <v>1</v>
      </c>
      <c r="I548" s="58" t="str">
        <f>IF(C548=$AI$16,$AJ$16," ")</f>
        <v>DEM</v>
      </c>
      <c r="J548" s="55" t="s">
        <v>104</v>
      </c>
      <c r="K548" s="55" t="s">
        <v>100</v>
      </c>
      <c r="L548" s="55"/>
      <c r="M548" s="55"/>
      <c r="N548" s="56"/>
      <c r="O548" s="55"/>
      <c r="P548" s="55"/>
      <c r="Q548" s="55"/>
      <c r="R548" s="55"/>
      <c r="S548" s="55"/>
      <c r="T548" s="54">
        <v>1</v>
      </c>
      <c r="U548" s="53" t="s">
        <v>275</v>
      </c>
      <c r="V548" s="40" t="s">
        <v>131</v>
      </c>
      <c r="W548" s="15">
        <v>4</v>
      </c>
      <c r="X548" s="15" t="s">
        <v>72</v>
      </c>
      <c r="Y548" s="15"/>
      <c r="Z548" s="15"/>
      <c r="AA548" s="15"/>
      <c r="AH548" s="67"/>
      <c r="AI548"/>
      <c r="AJ548" s="67"/>
      <c r="AK548"/>
      <c r="AO548" s="39">
        <f t="shared" si="25"/>
        <v>0</v>
      </c>
      <c r="AP548" s="39"/>
      <c r="AQ548" s="39" t="str">
        <f t="shared" si="26"/>
        <v>Monique Sheffield</v>
      </c>
    </row>
    <row r="549" spans="1:43" ht="15" x14ac:dyDescent="0.25">
      <c r="A549" s="75">
        <v>548</v>
      </c>
      <c r="B549" s="64">
        <v>16</v>
      </c>
      <c r="C549" s="74" t="str">
        <f>IF(G549=1,AQ549,IF(G549="BLK",$AI$17," "))</f>
        <v xml:space="preserve"> </v>
      </c>
      <c r="D549" s="129"/>
      <c r="E549" s="55"/>
      <c r="F549" s="56"/>
      <c r="G549" s="58"/>
      <c r="H549" s="58"/>
      <c r="I549" s="58" t="str">
        <f>IF(C549=$AI$17,$AJ$17," ")</f>
        <v xml:space="preserve"> </v>
      </c>
      <c r="J549" s="55"/>
      <c r="K549" s="55" t="s">
        <v>100</v>
      </c>
      <c r="L549" s="55"/>
      <c r="M549" s="55"/>
      <c r="N549" s="56"/>
      <c r="O549" s="55"/>
      <c r="P549" s="55"/>
      <c r="Q549" s="55"/>
      <c r="R549" s="55"/>
      <c r="S549" s="55"/>
      <c r="T549" s="54">
        <v>1</v>
      </c>
      <c r="U549" s="53" t="s">
        <v>275</v>
      </c>
      <c r="V549" s="40" t="s">
        <v>131</v>
      </c>
      <c r="W549" s="15">
        <v>4</v>
      </c>
      <c r="X549" s="15" t="s">
        <v>72</v>
      </c>
      <c r="Y549" s="15"/>
      <c r="Z549" s="15"/>
      <c r="AA549" s="15"/>
      <c r="AH549" s="67"/>
      <c r="AI549"/>
      <c r="AJ549" s="67"/>
      <c r="AK549"/>
      <c r="AO549" s="39">
        <f t="shared" si="25"/>
        <v>0</v>
      </c>
      <c r="AP549" s="39"/>
      <c r="AQ549" s="39" t="str">
        <f t="shared" si="26"/>
        <v>BLANK</v>
      </c>
    </row>
    <row r="550" spans="1:43" ht="15" x14ac:dyDescent="0.25">
      <c r="A550" s="75">
        <v>549</v>
      </c>
      <c r="B550" s="64">
        <v>17</v>
      </c>
      <c r="C550" s="66" t="str">
        <f>IF(G550=1,AQ550," ")</f>
        <v xml:space="preserve"> </v>
      </c>
      <c r="D550" s="65"/>
      <c r="E550" s="55"/>
      <c r="F550" s="56"/>
      <c r="G550" s="58"/>
      <c r="H550" s="58"/>
      <c r="I550" s="58" t="str">
        <f>IF(C550=$AI$18,$AJ$18," ")</f>
        <v xml:space="preserve"> </v>
      </c>
      <c r="J550" s="55"/>
      <c r="K550" s="55" t="s">
        <v>100</v>
      </c>
      <c r="L550" s="55"/>
      <c r="M550" s="55"/>
      <c r="N550" s="56"/>
      <c r="O550" s="55"/>
      <c r="P550" s="55"/>
      <c r="Q550" s="55"/>
      <c r="R550" s="55"/>
      <c r="S550" s="55"/>
      <c r="T550" s="54">
        <v>1</v>
      </c>
      <c r="U550" s="53" t="s">
        <v>275</v>
      </c>
      <c r="V550" s="40" t="s">
        <v>131</v>
      </c>
      <c r="W550" s="15">
        <v>4</v>
      </c>
      <c r="X550" s="15" t="s">
        <v>72</v>
      </c>
      <c r="Y550" s="15"/>
      <c r="Z550" s="15"/>
      <c r="AA550" s="15"/>
      <c r="AH550" s="67"/>
      <c r="AI550"/>
      <c r="AJ550" s="67"/>
      <c r="AK550"/>
      <c r="AO550" s="39">
        <f t="shared" si="25"/>
        <v>0</v>
      </c>
      <c r="AP550" s="39"/>
      <c r="AQ550" s="39" t="str">
        <f t="shared" si="26"/>
        <v>BLANK</v>
      </c>
    </row>
    <row r="551" spans="1:43" ht="15" x14ac:dyDescent="0.25">
      <c r="A551" s="75">
        <v>550</v>
      </c>
      <c r="B551" s="64">
        <v>18</v>
      </c>
      <c r="C551" s="66" t="str">
        <f>IF(G551=1,AQ551," ")</f>
        <v xml:space="preserve"> </v>
      </c>
      <c r="D551" s="65"/>
      <c r="E551" s="55"/>
      <c r="F551" s="56"/>
      <c r="G551" s="58"/>
      <c r="H551" s="58"/>
      <c r="I551" s="58" t="str">
        <f>IF(C551=$AI$19,$AJ$19," ")</f>
        <v xml:space="preserve"> </v>
      </c>
      <c r="J551" s="55"/>
      <c r="K551" s="55" t="s">
        <v>100</v>
      </c>
      <c r="L551" s="55"/>
      <c r="M551" s="55"/>
      <c r="N551" s="56"/>
      <c r="O551" s="55"/>
      <c r="P551" s="55"/>
      <c r="Q551" s="55"/>
      <c r="R551" s="55"/>
      <c r="S551" s="55"/>
      <c r="T551" s="54">
        <v>1</v>
      </c>
      <c r="U551" s="53" t="s">
        <v>275</v>
      </c>
      <c r="V551" s="40" t="s">
        <v>131</v>
      </c>
      <c r="W551" s="15">
        <v>4</v>
      </c>
      <c r="X551" s="15" t="s">
        <v>72</v>
      </c>
      <c r="Y551" s="15"/>
      <c r="Z551" s="15"/>
      <c r="AA551" s="15"/>
      <c r="AH551" s="67"/>
      <c r="AI551"/>
      <c r="AJ551" s="67"/>
      <c r="AK551"/>
      <c r="AO551" s="39">
        <f t="shared" si="25"/>
        <v>0</v>
      </c>
      <c r="AP551" s="39"/>
      <c r="AQ551" s="39" t="str">
        <f t="shared" si="26"/>
        <v>Write In</v>
      </c>
    </row>
    <row r="552" spans="1:43" thickBot="1" x14ac:dyDescent="0.3">
      <c r="A552" s="75">
        <v>551</v>
      </c>
      <c r="B552" s="64">
        <v>19</v>
      </c>
      <c r="C552" s="66"/>
      <c r="D552" s="65"/>
      <c r="E552" s="55"/>
      <c r="F552" s="56"/>
      <c r="G552" s="58"/>
      <c r="H552" s="58"/>
      <c r="I552" s="58"/>
      <c r="J552" s="55"/>
      <c r="K552" s="55"/>
      <c r="L552" s="55"/>
      <c r="M552" s="55"/>
      <c r="N552" s="56"/>
      <c r="O552" s="55"/>
      <c r="P552" s="55"/>
      <c r="Q552" s="55"/>
      <c r="R552" s="55"/>
      <c r="S552" s="55"/>
      <c r="T552" s="54">
        <v>1</v>
      </c>
      <c r="U552" s="53" t="s">
        <v>275</v>
      </c>
      <c r="V552" s="40" t="s">
        <v>129</v>
      </c>
      <c r="W552" s="15">
        <v>4</v>
      </c>
      <c r="X552" s="15" t="s">
        <v>72</v>
      </c>
      <c r="Y552" s="15"/>
      <c r="Z552" s="15"/>
      <c r="AA552" s="15"/>
      <c r="AH552" s="67"/>
      <c r="AI552"/>
      <c r="AJ552" s="67"/>
      <c r="AK552"/>
      <c r="AO552" s="39">
        <f t="shared" si="25"/>
        <v>0</v>
      </c>
      <c r="AP552" s="39"/>
      <c r="AQ552" s="39">
        <f t="shared" si="26"/>
        <v>0</v>
      </c>
    </row>
    <row r="553" spans="1:43" ht="16.5" thickBot="1" x14ac:dyDescent="0.3">
      <c r="A553" s="75">
        <v>552</v>
      </c>
      <c r="B553" s="64">
        <v>20</v>
      </c>
      <c r="C553" s="74" t="s">
        <v>98</v>
      </c>
      <c r="D553" s="71"/>
      <c r="E553" s="58"/>
      <c r="F553" s="73"/>
      <c r="G553" s="59">
        <v>0</v>
      </c>
      <c r="H553" s="59">
        <v>0</v>
      </c>
      <c r="I553" s="58"/>
      <c r="J553" s="55"/>
      <c r="K553" s="55" t="s">
        <v>97</v>
      </c>
      <c r="L553" s="55"/>
      <c r="M553" s="55"/>
      <c r="N553" s="56"/>
      <c r="O553" s="55"/>
      <c r="P553" s="55"/>
      <c r="Q553" s="55"/>
      <c r="R553" s="55"/>
      <c r="S553" s="55"/>
      <c r="T553" s="54">
        <v>1</v>
      </c>
      <c r="U553" s="53" t="s">
        <v>275</v>
      </c>
      <c r="V553" s="40" t="s">
        <v>129</v>
      </c>
      <c r="W553" s="15">
        <v>4</v>
      </c>
      <c r="X553" s="15" t="s">
        <v>72</v>
      </c>
      <c r="Y553" s="15"/>
      <c r="Z553" s="15"/>
      <c r="AA553" s="15"/>
      <c r="AH553" s="67"/>
      <c r="AI553"/>
      <c r="AJ553" s="67"/>
      <c r="AK553"/>
      <c r="AO553" s="39">
        <f t="shared" si="25"/>
        <v>0</v>
      </c>
      <c r="AP553" s="39"/>
      <c r="AQ553" s="39">
        <f t="shared" si="26"/>
        <v>0</v>
      </c>
    </row>
    <row r="554" spans="1:43" ht="16.5" thickBot="1" x14ac:dyDescent="0.3">
      <c r="A554" s="75">
        <v>553</v>
      </c>
      <c r="B554" s="64">
        <v>21</v>
      </c>
      <c r="C554" s="74" t="s">
        <v>96</v>
      </c>
      <c r="D554" s="71"/>
      <c r="E554" s="58"/>
      <c r="F554" s="73"/>
      <c r="G554" s="59">
        <v>0</v>
      </c>
      <c r="H554" s="59">
        <v>0</v>
      </c>
      <c r="I554" s="58"/>
      <c r="J554" s="55"/>
      <c r="K554" s="55" t="s">
        <v>95</v>
      </c>
      <c r="L554" s="55"/>
      <c r="M554" s="55"/>
      <c r="N554" s="56"/>
      <c r="O554" s="55"/>
      <c r="P554" s="55"/>
      <c r="Q554" s="55"/>
      <c r="R554" s="55"/>
      <c r="S554" s="55"/>
      <c r="T554" s="54">
        <v>1</v>
      </c>
      <c r="U554" s="53" t="s">
        <v>275</v>
      </c>
      <c r="V554" s="40" t="s">
        <v>129</v>
      </c>
      <c r="W554" s="15">
        <v>4</v>
      </c>
      <c r="X554" s="15" t="s">
        <v>72</v>
      </c>
      <c r="Y554" s="15"/>
      <c r="Z554" s="15"/>
      <c r="AA554" s="15"/>
      <c r="AH554" s="67"/>
      <c r="AI554"/>
      <c r="AJ554" s="67"/>
      <c r="AK554"/>
      <c r="AO554" s="39">
        <f t="shared" si="25"/>
        <v>0</v>
      </c>
      <c r="AP554" s="39"/>
      <c r="AQ554" s="39">
        <f t="shared" si="26"/>
        <v>0</v>
      </c>
    </row>
    <row r="555" spans="1:43" ht="16.5" thickBot="1" x14ac:dyDescent="0.3">
      <c r="A555" s="75">
        <v>554</v>
      </c>
      <c r="B555" s="64">
        <v>22</v>
      </c>
      <c r="C555" s="74" t="s">
        <v>94</v>
      </c>
      <c r="D555" s="71"/>
      <c r="E555" s="58"/>
      <c r="F555" s="73"/>
      <c r="G555" s="59">
        <v>0</v>
      </c>
      <c r="H555" s="59">
        <v>0</v>
      </c>
      <c r="I555" s="58"/>
      <c r="J555" s="55"/>
      <c r="K555" s="55" t="s">
        <v>93</v>
      </c>
      <c r="L555" s="55"/>
      <c r="M555" s="55"/>
      <c r="N555" s="56"/>
      <c r="O555" s="55"/>
      <c r="P555" s="55"/>
      <c r="Q555" s="55"/>
      <c r="R555" s="55"/>
      <c r="S555" s="55"/>
      <c r="T555" s="54">
        <v>1</v>
      </c>
      <c r="U555" s="53" t="s">
        <v>275</v>
      </c>
      <c r="V555" s="40" t="s">
        <v>129</v>
      </c>
      <c r="W555" s="15">
        <v>4</v>
      </c>
      <c r="X555" s="15" t="s">
        <v>72</v>
      </c>
      <c r="Y555" s="15"/>
      <c r="Z555" s="15"/>
      <c r="AA555" s="15"/>
      <c r="AH555" s="67"/>
      <c r="AI555"/>
      <c r="AJ555" s="67"/>
      <c r="AK555"/>
      <c r="AO555" s="39">
        <f t="shared" si="25"/>
        <v>0</v>
      </c>
      <c r="AP555" s="39"/>
      <c r="AQ555" s="39">
        <f t="shared" si="26"/>
        <v>0</v>
      </c>
    </row>
    <row r="556" spans="1:43" ht="16.5" thickBot="1" x14ac:dyDescent="0.3">
      <c r="A556" s="75">
        <v>555</v>
      </c>
      <c r="B556" s="64">
        <v>23</v>
      </c>
      <c r="C556" s="74" t="s">
        <v>77</v>
      </c>
      <c r="D556" s="71"/>
      <c r="E556" s="58"/>
      <c r="F556" s="73"/>
      <c r="G556" s="59">
        <v>0</v>
      </c>
      <c r="H556" s="59">
        <v>0</v>
      </c>
      <c r="I556" s="58"/>
      <c r="J556" s="55"/>
      <c r="K556" s="55" t="s">
        <v>77</v>
      </c>
      <c r="L556" s="55"/>
      <c r="M556" s="55"/>
      <c r="N556" s="56"/>
      <c r="O556" s="55"/>
      <c r="P556" s="55"/>
      <c r="Q556" s="55"/>
      <c r="R556" s="55"/>
      <c r="S556" s="55"/>
      <c r="T556" s="54">
        <v>1</v>
      </c>
      <c r="U556" s="53" t="s">
        <v>275</v>
      </c>
      <c r="V556" s="40" t="s">
        <v>129</v>
      </c>
      <c r="W556" s="15">
        <v>4</v>
      </c>
      <c r="X556" s="15" t="s">
        <v>72</v>
      </c>
      <c r="Y556" s="15"/>
      <c r="Z556" s="15"/>
      <c r="AA556" s="15"/>
      <c r="AH556" s="67"/>
      <c r="AI556"/>
      <c r="AJ556" s="67"/>
      <c r="AK556"/>
      <c r="AO556" s="39">
        <f t="shared" si="25"/>
        <v>0</v>
      </c>
      <c r="AP556" s="39"/>
      <c r="AQ556" s="39">
        <f t="shared" si="26"/>
        <v>0</v>
      </c>
    </row>
    <row r="557" spans="1:43" ht="16.5" thickBot="1" x14ac:dyDescent="0.3">
      <c r="A557" s="75">
        <v>556</v>
      </c>
      <c r="B557" s="64">
        <v>24</v>
      </c>
      <c r="C557" s="72" t="s">
        <v>92</v>
      </c>
      <c r="D557" s="71"/>
      <c r="E557" s="68"/>
      <c r="F557" s="70"/>
      <c r="G557" s="59">
        <v>0</v>
      </c>
      <c r="H557" s="59">
        <v>0</v>
      </c>
      <c r="I557" s="69"/>
      <c r="J557" s="68"/>
      <c r="K557" s="68" t="s">
        <v>91</v>
      </c>
      <c r="L557" s="55"/>
      <c r="M557" s="55"/>
      <c r="N557" s="56"/>
      <c r="O557" s="55"/>
      <c r="P557" s="55"/>
      <c r="Q557" s="55"/>
      <c r="R557" s="55"/>
      <c r="S557" s="55"/>
      <c r="T557" s="54">
        <v>1</v>
      </c>
      <c r="U557" s="53" t="s">
        <v>275</v>
      </c>
      <c r="V557" s="40" t="s">
        <v>129</v>
      </c>
      <c r="W557" s="15">
        <v>4</v>
      </c>
      <c r="X557" s="15" t="s">
        <v>72</v>
      </c>
      <c r="Y557" s="15"/>
      <c r="Z557" s="15"/>
      <c r="AA557" s="15"/>
      <c r="AH557" s="67"/>
      <c r="AI557"/>
      <c r="AJ557" s="67"/>
      <c r="AK557"/>
      <c r="AO557" s="39">
        <f t="shared" si="25"/>
        <v>0</v>
      </c>
      <c r="AP557" s="39"/>
      <c r="AQ557" s="39">
        <f t="shared" si="26"/>
        <v>0</v>
      </c>
    </row>
    <row r="558" spans="1:43" x14ac:dyDescent="0.25">
      <c r="A558" s="75">
        <v>557</v>
      </c>
      <c r="B558" s="64">
        <v>25</v>
      </c>
      <c r="C558" s="66"/>
      <c r="D558" s="65"/>
      <c r="E558" s="55"/>
      <c r="F558" s="56"/>
      <c r="G558" s="59"/>
      <c r="H558" s="58"/>
      <c r="I558" s="58"/>
      <c r="J558" s="55"/>
      <c r="K558" s="55"/>
      <c r="L558" s="55"/>
      <c r="M558" s="55"/>
      <c r="N558" s="56"/>
      <c r="O558" s="55"/>
      <c r="P558" s="55"/>
      <c r="Q558" s="55"/>
      <c r="R558" s="55"/>
      <c r="S558" s="55"/>
      <c r="T558" s="54">
        <v>1</v>
      </c>
      <c r="U558" s="53" t="s">
        <v>275</v>
      </c>
      <c r="V558" s="40" t="s">
        <v>129</v>
      </c>
      <c r="W558" s="15">
        <v>4</v>
      </c>
      <c r="X558" s="15" t="s">
        <v>72</v>
      </c>
      <c r="Y558" s="15"/>
      <c r="Z558" s="15"/>
      <c r="AA558" s="15"/>
      <c r="AH558" s="67"/>
      <c r="AI558"/>
      <c r="AJ558" s="67"/>
      <c r="AK558"/>
      <c r="AO558" s="39">
        <f t="shared" si="25"/>
        <v>0</v>
      </c>
      <c r="AP558" s="39"/>
      <c r="AQ558" s="39">
        <f t="shared" si="26"/>
        <v>0</v>
      </c>
    </row>
    <row r="559" spans="1:43" x14ac:dyDescent="0.25">
      <c r="A559" s="75">
        <v>558</v>
      </c>
      <c r="B559" s="64">
        <v>26</v>
      </c>
      <c r="C559" s="63" t="s">
        <v>90</v>
      </c>
      <c r="D559" s="62"/>
      <c r="E559" s="61">
        <f>SUBTOTAL(9,G537:G557)</f>
        <v>4</v>
      </c>
      <c r="F559" s="60"/>
      <c r="G559" s="59"/>
      <c r="H559" s="58"/>
      <c r="I559" s="57"/>
      <c r="J559" s="55"/>
      <c r="K559" s="55" t="s">
        <v>89</v>
      </c>
      <c r="L559" s="55"/>
      <c r="M559" s="55"/>
      <c r="N559" s="56"/>
      <c r="O559" s="55"/>
      <c r="P559" s="55"/>
      <c r="Q559" s="55"/>
      <c r="R559" s="55"/>
      <c r="S559" s="55"/>
      <c r="T559" s="54">
        <v>1</v>
      </c>
      <c r="U559" s="53" t="s">
        <v>275</v>
      </c>
      <c r="V559" s="40" t="s">
        <v>129</v>
      </c>
      <c r="W559" s="15">
        <v>4</v>
      </c>
      <c r="X559" s="15" t="s">
        <v>72</v>
      </c>
      <c r="Y559" s="15"/>
      <c r="Z559" s="15"/>
      <c r="AA559" s="15"/>
      <c r="AH559" s="67"/>
      <c r="AI559"/>
      <c r="AJ559" s="67"/>
      <c r="AK559"/>
      <c r="AO559" s="39">
        <f t="shared" si="25"/>
        <v>0</v>
      </c>
      <c r="AP559" s="39"/>
      <c r="AQ559" s="39">
        <f t="shared" si="26"/>
        <v>0</v>
      </c>
    </row>
    <row r="560" spans="1:43" ht="16.5" thickBot="1" x14ac:dyDescent="0.3">
      <c r="A560" s="75">
        <v>559</v>
      </c>
      <c r="B560" s="52">
        <v>27</v>
      </c>
      <c r="C560" s="51" t="s">
        <v>88</v>
      </c>
      <c r="D560" s="50"/>
      <c r="E560" s="49">
        <f>SUBTOTAL(9,H537:H557)</f>
        <v>4</v>
      </c>
      <c r="F560" s="48">
        <f>SUBTOTAL(9,H537:H553)</f>
        <v>4</v>
      </c>
      <c r="G560" s="47"/>
      <c r="H560" s="46"/>
      <c r="I560" s="46"/>
      <c r="J560" s="45"/>
      <c r="K560" s="43" t="s">
        <v>87</v>
      </c>
      <c r="L560" s="43"/>
      <c r="M560" s="43"/>
      <c r="N560" s="44"/>
      <c r="O560" s="43"/>
      <c r="P560" s="43"/>
      <c r="Q560" s="43"/>
      <c r="R560" s="43"/>
      <c r="S560" s="43"/>
      <c r="T560" s="42">
        <v>1</v>
      </c>
      <c r="U560" s="106" t="s">
        <v>275</v>
      </c>
      <c r="V560" s="40" t="s">
        <v>129</v>
      </c>
      <c r="W560" s="15">
        <v>4</v>
      </c>
      <c r="X560" s="15" t="s">
        <v>72</v>
      </c>
      <c r="Y560" s="15"/>
      <c r="Z560" s="15"/>
      <c r="AA560" s="15"/>
      <c r="AH560" s="67"/>
      <c r="AI560"/>
      <c r="AJ560" s="67"/>
      <c r="AK560"/>
      <c r="AO560" s="39">
        <f t="shared" si="25"/>
        <v>0</v>
      </c>
      <c r="AP560" s="39"/>
      <c r="AQ560" s="39">
        <f t="shared" si="26"/>
        <v>0</v>
      </c>
    </row>
    <row r="561" spans="1:43" ht="16.5" thickBot="1" x14ac:dyDescent="0.3">
      <c r="A561" s="38">
        <v>560</v>
      </c>
      <c r="G561" s="13"/>
      <c r="U561" s="2" t="s">
        <v>268</v>
      </c>
      <c r="V561" s="40"/>
      <c r="W561" s="15"/>
      <c r="X561" s="15" t="s">
        <v>72</v>
      </c>
      <c r="Y561" s="15"/>
      <c r="Z561" s="15"/>
      <c r="AA561" s="15"/>
      <c r="AH561" s="67"/>
      <c r="AI561"/>
      <c r="AJ561" s="67"/>
      <c r="AK561"/>
      <c r="AO561" s="39">
        <f t="shared" si="25"/>
        <v>0</v>
      </c>
      <c r="AP561" s="39"/>
      <c r="AQ561" s="39">
        <f t="shared" si="26"/>
        <v>0</v>
      </c>
    </row>
    <row r="562" spans="1:43" x14ac:dyDescent="0.25">
      <c r="A562" s="75">
        <v>561</v>
      </c>
      <c r="B562" s="105">
        <v>1</v>
      </c>
      <c r="C562" s="104" t="s">
        <v>47</v>
      </c>
      <c r="D562" s="103"/>
      <c r="E562" s="101"/>
      <c r="F562" s="102"/>
      <c r="G562" s="101" t="s">
        <v>273</v>
      </c>
      <c r="H562" s="98"/>
      <c r="I562" s="98"/>
      <c r="J562" s="98"/>
      <c r="K562" s="100" t="s">
        <v>118</v>
      </c>
      <c r="L562" s="98"/>
      <c r="M562" s="98"/>
      <c r="N562" s="99"/>
      <c r="O562" s="98"/>
      <c r="P562" s="98"/>
      <c r="Q562" s="98"/>
      <c r="R562" s="98"/>
      <c r="S562" s="98"/>
      <c r="T562" s="97">
        <v>1</v>
      </c>
      <c r="U562" s="96" t="s">
        <v>273</v>
      </c>
      <c r="V562" s="40" t="s">
        <v>135</v>
      </c>
      <c r="W562" s="15"/>
      <c r="X562" s="15" t="s">
        <v>72</v>
      </c>
      <c r="Y562" s="15"/>
      <c r="Z562" s="15"/>
      <c r="AA562" s="15"/>
      <c r="AH562" s="67"/>
      <c r="AI562"/>
      <c r="AJ562" s="67"/>
      <c r="AK562"/>
      <c r="AO562" s="39">
        <f t="shared" si="25"/>
        <v>0</v>
      </c>
      <c r="AP562" s="39"/>
      <c r="AQ562" s="39">
        <f t="shared" si="26"/>
        <v>0</v>
      </c>
    </row>
    <row r="563" spans="1:43" ht="16.5" thickBot="1" x14ac:dyDescent="0.3">
      <c r="A563" s="75">
        <v>562</v>
      </c>
      <c r="B563" s="64">
        <v>2</v>
      </c>
      <c r="C563" s="66" t="s">
        <v>116</v>
      </c>
      <c r="D563" s="65"/>
      <c r="E563" s="55"/>
      <c r="F563" s="56"/>
      <c r="H563" s="55"/>
      <c r="I563" s="58"/>
      <c r="J563" s="55"/>
      <c r="K563" s="55" t="s">
        <v>115</v>
      </c>
      <c r="L563" s="55"/>
      <c r="M563" s="55"/>
      <c r="N563" s="56"/>
      <c r="O563" s="55"/>
      <c r="P563" s="55"/>
      <c r="Q563" s="55"/>
      <c r="R563" s="55"/>
      <c r="S563" s="55"/>
      <c r="T563" s="54">
        <v>1</v>
      </c>
      <c r="U563" s="53" t="s">
        <v>273</v>
      </c>
      <c r="V563" s="40" t="s">
        <v>134</v>
      </c>
      <c r="W563" s="15"/>
      <c r="X563" s="15" t="s">
        <v>72</v>
      </c>
      <c r="Y563" s="15"/>
      <c r="Z563" s="15"/>
      <c r="AA563" s="15"/>
      <c r="AH563" s="67"/>
      <c r="AI563"/>
      <c r="AJ563" s="67"/>
      <c r="AK563"/>
      <c r="AO563" s="39">
        <f t="shared" si="25"/>
        <v>0</v>
      </c>
      <c r="AP563" s="39"/>
      <c r="AQ563" s="39">
        <f t="shared" si="26"/>
        <v>0</v>
      </c>
    </row>
    <row r="564" spans="1:43" ht="16.5" hidden="1" thickBot="1" x14ac:dyDescent="0.3">
      <c r="A564" s="75">
        <v>563</v>
      </c>
      <c r="B564" s="64">
        <v>3</v>
      </c>
      <c r="C564" s="79" t="s">
        <v>113</v>
      </c>
      <c r="D564" s="78"/>
      <c r="E564" s="55"/>
      <c r="F564" s="56"/>
      <c r="H564" s="55"/>
      <c r="I564" s="58"/>
      <c r="J564" s="55"/>
      <c r="K564" s="55" t="s">
        <v>103</v>
      </c>
      <c r="L564" s="55"/>
      <c r="M564" s="55"/>
      <c r="N564" s="56"/>
      <c r="O564" s="55"/>
      <c r="P564" s="55"/>
      <c r="Q564" s="55"/>
      <c r="R564" s="55"/>
      <c r="S564" s="55"/>
      <c r="T564" s="55"/>
      <c r="U564" s="53" t="s">
        <v>273</v>
      </c>
      <c r="V564" s="40" t="s">
        <v>133</v>
      </c>
      <c r="W564" s="15"/>
      <c r="X564" s="15" t="s">
        <v>72</v>
      </c>
      <c r="Y564" s="15"/>
      <c r="Z564" s="15"/>
      <c r="AA564" s="15"/>
      <c r="AH564" s="67"/>
      <c r="AI564"/>
      <c r="AJ564" s="67"/>
      <c r="AK564"/>
      <c r="AO564" s="39" t="str">
        <f t="shared" si="25"/>
        <v>BOC District 2</v>
      </c>
      <c r="AP564" s="39"/>
      <c r="AQ564" s="39">
        <f t="shared" si="26"/>
        <v>0</v>
      </c>
    </row>
    <row r="565" spans="1:43" hidden="1" thickBot="1" x14ac:dyDescent="0.3">
      <c r="A565" s="75">
        <v>564</v>
      </c>
      <c r="B565" s="64">
        <v>4</v>
      </c>
      <c r="C565" s="66" t="str">
        <f>IF(G565=1,AO565," ")</f>
        <v xml:space="preserve"> </v>
      </c>
      <c r="D565" s="65"/>
      <c r="E565" s="55"/>
      <c r="F565" s="56"/>
      <c r="G565" s="58"/>
      <c r="H565" s="58"/>
      <c r="I565" s="58" t="str">
        <f>IF(C565=$AI$5,$AJ$5," ")</f>
        <v xml:space="preserve"> </v>
      </c>
      <c r="J565" s="55"/>
      <c r="K565" s="55" t="s">
        <v>103</v>
      </c>
      <c r="L565" s="55"/>
      <c r="M565" s="55"/>
      <c r="N565" s="56"/>
      <c r="O565" s="55"/>
      <c r="P565" s="55"/>
      <c r="Q565" s="55"/>
      <c r="R565" s="55"/>
      <c r="S565" s="55"/>
      <c r="T565" s="55"/>
      <c r="U565" s="53" t="s">
        <v>273</v>
      </c>
      <c r="V565" s="40" t="s">
        <v>133</v>
      </c>
      <c r="W565" s="15"/>
      <c r="X565" s="15" t="s">
        <v>72</v>
      </c>
      <c r="Y565" s="15"/>
      <c r="Z565" s="15"/>
      <c r="AA565" s="15"/>
      <c r="AJ565" s="67"/>
      <c r="AK565"/>
      <c r="AO565" s="39" t="str">
        <f t="shared" si="25"/>
        <v xml:space="preserve">Alicia Adams </v>
      </c>
      <c r="AP565" s="39"/>
      <c r="AQ565" s="39">
        <f t="shared" si="26"/>
        <v>0</v>
      </c>
    </row>
    <row r="566" spans="1:43" hidden="1" thickBot="1" x14ac:dyDescent="0.3">
      <c r="A566" s="75">
        <v>565</v>
      </c>
      <c r="B566" s="64">
        <v>5</v>
      </c>
      <c r="C566" s="66" t="str">
        <f>IF(G566=1,AO566," ")</f>
        <v xml:space="preserve"> </v>
      </c>
      <c r="D566" s="65"/>
      <c r="E566" s="55"/>
      <c r="F566" s="56"/>
      <c r="G566" s="58"/>
      <c r="H566" s="58"/>
      <c r="I566" s="58" t="str">
        <f>IF(C566=$AI$6,$AJ$6," ")</f>
        <v xml:space="preserve"> </v>
      </c>
      <c r="J566" s="55"/>
      <c r="K566" s="55" t="s">
        <v>103</v>
      </c>
      <c r="L566" s="55"/>
      <c r="M566" s="55"/>
      <c r="N566" s="56"/>
      <c r="O566" s="55"/>
      <c r="P566" s="55"/>
      <c r="Q566" s="55"/>
      <c r="R566" s="55"/>
      <c r="S566" s="55"/>
      <c r="T566" s="55"/>
      <c r="U566" s="53" t="s">
        <v>273</v>
      </c>
      <c r="V566" s="40" t="s">
        <v>133</v>
      </c>
      <c r="W566" s="15"/>
      <c r="X566" s="15" t="s">
        <v>72</v>
      </c>
      <c r="Y566" s="15"/>
      <c r="Z566" s="15"/>
      <c r="AA566" s="15"/>
      <c r="AJ566" s="67"/>
      <c r="AK566"/>
      <c r="AO566" s="39" t="str">
        <f t="shared" si="25"/>
        <v>Erick Allen</v>
      </c>
      <c r="AP566" s="39"/>
      <c r="AQ566" s="39">
        <f t="shared" si="26"/>
        <v>0</v>
      </c>
    </row>
    <row r="567" spans="1:43" hidden="1" thickBot="1" x14ac:dyDescent="0.3">
      <c r="A567" s="75">
        <v>566</v>
      </c>
      <c r="B567" s="64">
        <v>6</v>
      </c>
      <c r="C567" s="66" t="str">
        <f>IF(G567=1,AO567," ")</f>
        <v xml:space="preserve"> </v>
      </c>
      <c r="D567" s="65"/>
      <c r="E567" s="55"/>
      <c r="F567" s="56"/>
      <c r="G567" s="58"/>
      <c r="H567" s="58"/>
      <c r="I567" s="58" t="str">
        <f>IF(C567=$AI$7,$AJ$7," ")</f>
        <v xml:space="preserve"> </v>
      </c>
      <c r="J567" s="55"/>
      <c r="K567" s="55" t="s">
        <v>103</v>
      </c>
      <c r="L567" s="55"/>
      <c r="M567" s="55"/>
      <c r="N567" s="56"/>
      <c r="O567" s="55"/>
      <c r="P567" s="55"/>
      <c r="Q567" s="55"/>
      <c r="R567" s="55"/>
      <c r="S567" s="55"/>
      <c r="T567" s="55"/>
      <c r="U567" s="53" t="s">
        <v>273</v>
      </c>
      <c r="V567" s="40" t="s">
        <v>133</v>
      </c>
      <c r="W567" s="15"/>
      <c r="X567" s="15" t="s">
        <v>72</v>
      </c>
      <c r="Y567" s="15"/>
      <c r="Z567" s="15"/>
      <c r="AA567" s="15"/>
      <c r="AJ567" s="67"/>
      <c r="AK567"/>
      <c r="AO567" s="39" t="str">
        <f t="shared" si="25"/>
        <v>Jaha V. Howard</v>
      </c>
      <c r="AP567" s="39"/>
      <c r="AQ567" s="39">
        <f t="shared" si="26"/>
        <v>0</v>
      </c>
    </row>
    <row r="568" spans="1:43" hidden="1" thickBot="1" x14ac:dyDescent="0.3">
      <c r="A568" s="75">
        <v>567</v>
      </c>
      <c r="B568" s="64">
        <v>7</v>
      </c>
      <c r="C568" s="66" t="str">
        <f>IF(G568=1,AO568," ")</f>
        <v xml:space="preserve"> </v>
      </c>
      <c r="D568" s="65"/>
      <c r="E568" s="55"/>
      <c r="F568" s="56"/>
      <c r="G568" s="58"/>
      <c r="H568" s="58"/>
      <c r="I568" s="58" t="str">
        <f>IF(C568=$AI$8,$AJ$8," ")</f>
        <v xml:space="preserve"> </v>
      </c>
      <c r="J568" s="55"/>
      <c r="K568" s="55" t="s">
        <v>103</v>
      </c>
      <c r="L568" s="55"/>
      <c r="M568" s="55"/>
      <c r="N568" s="56"/>
      <c r="O568" s="55"/>
      <c r="P568" s="55"/>
      <c r="Q568" s="55"/>
      <c r="R568" s="55"/>
      <c r="S568" s="55"/>
      <c r="T568" s="55"/>
      <c r="U568" s="53" t="s">
        <v>273</v>
      </c>
      <c r="V568" s="40" t="s">
        <v>133</v>
      </c>
      <c r="W568" s="15"/>
      <c r="X568" s="15" t="s">
        <v>72</v>
      </c>
      <c r="Y568" s="15"/>
      <c r="Z568" s="15"/>
      <c r="AA568" s="15"/>
      <c r="AJ568" s="67"/>
      <c r="AK568"/>
      <c r="AO568" s="39" t="str">
        <f t="shared" si="25"/>
        <v>Tanisha Whorton</v>
      </c>
      <c r="AP568" s="39"/>
      <c r="AQ568" s="39">
        <f t="shared" si="26"/>
        <v>0</v>
      </c>
    </row>
    <row r="569" spans="1:43" hidden="1" thickBot="1" x14ac:dyDescent="0.3">
      <c r="A569" s="75">
        <v>568</v>
      </c>
      <c r="B569" s="64">
        <v>8</v>
      </c>
      <c r="C569" s="66" t="str">
        <f>IF(G569=1,AO569," ")</f>
        <v xml:space="preserve"> </v>
      </c>
      <c r="D569" s="65"/>
      <c r="E569" s="55"/>
      <c r="F569" s="56"/>
      <c r="G569" s="58"/>
      <c r="H569" s="58"/>
      <c r="I569" s="58" t="str">
        <f>IF(C569=$AI$9,$AJ$9," ")</f>
        <v xml:space="preserve"> </v>
      </c>
      <c r="J569" s="55"/>
      <c r="K569" s="55" t="s">
        <v>103</v>
      </c>
      <c r="L569" s="55"/>
      <c r="M569" s="55"/>
      <c r="N569" s="56"/>
      <c r="O569" s="55"/>
      <c r="P569" s="55"/>
      <c r="Q569" s="55"/>
      <c r="R569" s="55"/>
      <c r="S569" s="55"/>
      <c r="T569" s="55"/>
      <c r="U569" s="53" t="s">
        <v>273</v>
      </c>
      <c r="V569" s="40" t="s">
        <v>133</v>
      </c>
      <c r="W569" s="15"/>
      <c r="X569" s="15" t="s">
        <v>72</v>
      </c>
      <c r="Y569" s="15"/>
      <c r="Z569" s="15"/>
      <c r="AA569" s="15"/>
      <c r="AH569" s="67"/>
      <c r="AI569"/>
      <c r="AJ569" s="67"/>
      <c r="AK569"/>
      <c r="AO569" s="39" t="str">
        <f t="shared" si="25"/>
        <v>Tracy Stevenson</v>
      </c>
      <c r="AP569" s="39"/>
      <c r="AQ569" s="39">
        <f t="shared" si="26"/>
        <v>0</v>
      </c>
    </row>
    <row r="570" spans="1:43" hidden="1" thickBot="1" x14ac:dyDescent="0.3">
      <c r="A570" s="75">
        <v>569</v>
      </c>
      <c r="B570" s="64">
        <v>9</v>
      </c>
      <c r="C570" s="74" t="str">
        <f>IF(G570=1,AQ570,IF(G570="BLK",$AI$17," "))</f>
        <v xml:space="preserve"> </v>
      </c>
      <c r="D570" s="129"/>
      <c r="E570" s="55"/>
      <c r="F570" s="56"/>
      <c r="G570" s="58"/>
      <c r="H570" s="58"/>
      <c r="I570" s="58" t="str">
        <f>IF(C570=$AI$10,$AJ$10," ")</f>
        <v xml:space="preserve"> </v>
      </c>
      <c r="J570" s="55"/>
      <c r="K570" s="55" t="s">
        <v>103</v>
      </c>
      <c r="L570" s="55"/>
      <c r="M570" s="55"/>
      <c r="N570" s="56"/>
      <c r="O570" s="55"/>
      <c r="P570" s="55"/>
      <c r="Q570" s="55"/>
      <c r="R570" s="55"/>
      <c r="S570" s="55"/>
      <c r="T570" s="55"/>
      <c r="U570" s="53" t="s">
        <v>273</v>
      </c>
      <c r="V570" s="40" t="s">
        <v>133</v>
      </c>
      <c r="W570" s="15"/>
      <c r="X570" s="15" t="s">
        <v>72</v>
      </c>
      <c r="Y570" s="15"/>
      <c r="Z570" s="15"/>
      <c r="AA570" s="15"/>
      <c r="AE570" s="83"/>
      <c r="AH570" s="67"/>
      <c r="AI570"/>
      <c r="AJ570" s="67"/>
      <c r="AK570"/>
      <c r="AO570" s="39" t="str">
        <f t="shared" si="25"/>
        <v>BLANK</v>
      </c>
      <c r="AP570" s="39"/>
      <c r="AQ570" s="39">
        <f t="shared" si="26"/>
        <v>0</v>
      </c>
    </row>
    <row r="571" spans="1:43" hidden="1" thickBot="1" x14ac:dyDescent="0.3">
      <c r="A571" s="75">
        <v>570</v>
      </c>
      <c r="B571" s="64">
        <v>10</v>
      </c>
      <c r="C571" s="66" t="str">
        <f>IF(G571=1,AO571," ")</f>
        <v xml:space="preserve"> </v>
      </c>
      <c r="D571" s="65"/>
      <c r="E571" s="55"/>
      <c r="F571" s="56"/>
      <c r="G571" s="58"/>
      <c r="H571" s="58"/>
      <c r="I571" s="58" t="str">
        <f>IF(C571=$AI$10,$AJ$10," ")</f>
        <v xml:space="preserve"> </v>
      </c>
      <c r="J571" s="55"/>
      <c r="K571" s="55" t="s">
        <v>103</v>
      </c>
      <c r="L571" s="55"/>
      <c r="M571" s="55"/>
      <c r="N571" s="56"/>
      <c r="O571" s="55"/>
      <c r="P571" s="55"/>
      <c r="Q571" s="55"/>
      <c r="R571" s="55"/>
      <c r="S571" s="55"/>
      <c r="T571" s="55"/>
      <c r="U571" s="53" t="s">
        <v>273</v>
      </c>
      <c r="V571" s="40" t="s">
        <v>133</v>
      </c>
      <c r="W571" s="15"/>
      <c r="X571" s="15" t="s">
        <v>72</v>
      </c>
      <c r="Y571" s="15"/>
      <c r="Z571" s="15"/>
      <c r="AA571" s="15"/>
      <c r="AH571" s="67"/>
      <c r="AI571"/>
      <c r="AJ571" s="67"/>
      <c r="AK571"/>
      <c r="AO571" s="39" t="str">
        <f t="shared" si="25"/>
        <v>Write In</v>
      </c>
      <c r="AP571" s="39"/>
      <c r="AQ571" s="39">
        <f t="shared" si="26"/>
        <v>0</v>
      </c>
    </row>
    <row r="572" spans="1:43" ht="21.75" thickBot="1" x14ac:dyDescent="0.3">
      <c r="A572" s="75">
        <v>571</v>
      </c>
      <c r="B572" s="64">
        <v>11</v>
      </c>
      <c r="C572" s="92" t="s">
        <v>101</v>
      </c>
      <c r="D572" s="91" t="s">
        <v>112</v>
      </c>
      <c r="E572" s="87" t="s">
        <v>111</v>
      </c>
      <c r="F572" s="90" t="s">
        <v>110</v>
      </c>
      <c r="G572" s="113"/>
      <c r="H572" s="87"/>
      <c r="I572" s="87"/>
      <c r="J572" s="86"/>
      <c r="K572" s="86" t="s">
        <v>100</v>
      </c>
      <c r="L572" s="87">
        <v>1012</v>
      </c>
      <c r="M572" s="87" t="s">
        <v>109</v>
      </c>
      <c r="N572" s="88"/>
      <c r="O572" s="87"/>
      <c r="P572" s="87" t="s">
        <v>108</v>
      </c>
      <c r="Q572" s="87">
        <v>4</v>
      </c>
      <c r="R572" s="87"/>
      <c r="S572" s="86"/>
      <c r="T572" s="85">
        <v>1</v>
      </c>
      <c r="U572" s="84" t="s">
        <v>273</v>
      </c>
      <c r="V572" s="40" t="s">
        <v>131</v>
      </c>
      <c r="W572" s="15"/>
      <c r="X572" s="15" t="s">
        <v>72</v>
      </c>
      <c r="Y572" s="15"/>
      <c r="Z572" s="15"/>
      <c r="AA572" s="15"/>
      <c r="AH572" s="67"/>
      <c r="AI572"/>
      <c r="AJ572" s="67"/>
      <c r="AK572"/>
      <c r="AO572" s="39">
        <f t="shared" si="25"/>
        <v>0</v>
      </c>
      <c r="AP572" s="39"/>
      <c r="AQ572" s="39" t="str">
        <f t="shared" si="26"/>
        <v>BOC District 4</v>
      </c>
    </row>
    <row r="573" spans="1:43" thickBot="1" x14ac:dyDescent="0.3">
      <c r="A573" s="75">
        <v>572</v>
      </c>
      <c r="B573" s="64">
        <v>12</v>
      </c>
      <c r="C573" s="66" t="str">
        <f>IF(G573=1,AQ573," ")</f>
        <v>Julien Grhas</v>
      </c>
      <c r="D573" s="71"/>
      <c r="E573" s="82">
        <v>1012</v>
      </c>
      <c r="F573" s="80">
        <v>75</v>
      </c>
      <c r="G573" s="58">
        <v>1</v>
      </c>
      <c r="H573" s="58">
        <f>G573</f>
        <v>1</v>
      </c>
      <c r="I573" s="58" t="str">
        <f>IF(C573=$AI$13,$AJ$13," ")</f>
        <v>REP</v>
      </c>
      <c r="J573" s="55" t="s">
        <v>104</v>
      </c>
      <c r="K573" s="55" t="s">
        <v>100</v>
      </c>
      <c r="L573" s="55"/>
      <c r="M573" s="55"/>
      <c r="N573" s="56"/>
      <c r="O573" s="55"/>
      <c r="P573" s="55"/>
      <c r="Q573" s="55"/>
      <c r="R573" s="55"/>
      <c r="S573" s="55"/>
      <c r="T573" s="54">
        <v>1</v>
      </c>
      <c r="U573" s="53" t="s">
        <v>273</v>
      </c>
      <c r="V573" s="40" t="s">
        <v>131</v>
      </c>
      <c r="W573" s="15">
        <v>4</v>
      </c>
      <c r="X573" s="15" t="s">
        <v>72</v>
      </c>
      <c r="Y573" s="15"/>
      <c r="Z573" s="15"/>
      <c r="AA573" s="15"/>
      <c r="AH573" s="67"/>
      <c r="AI573"/>
      <c r="AJ573" s="67"/>
      <c r="AK573"/>
      <c r="AO573" s="39">
        <f t="shared" si="25"/>
        <v>0</v>
      </c>
      <c r="AP573" s="39"/>
      <c r="AQ573" s="39" t="str">
        <f t="shared" si="26"/>
        <v>Julien Grhas</v>
      </c>
    </row>
    <row r="574" spans="1:43" thickBot="1" x14ac:dyDescent="0.3">
      <c r="A574" s="75">
        <v>573</v>
      </c>
      <c r="B574" s="64">
        <v>13</v>
      </c>
      <c r="C574" s="66" t="str">
        <f>IF(G574=1,AQ574," ")</f>
        <v>Matthew Hardwick</v>
      </c>
      <c r="D574" s="71"/>
      <c r="E574" s="82">
        <v>1012</v>
      </c>
      <c r="F574" s="80">
        <v>75</v>
      </c>
      <c r="G574" s="58">
        <v>1</v>
      </c>
      <c r="H574" s="58">
        <f>G574</f>
        <v>1</v>
      </c>
      <c r="I574" s="58" t="str">
        <f>IF(C574=$AI$14,$AJ$14," ")</f>
        <v>REP</v>
      </c>
      <c r="J574" s="55" t="s">
        <v>104</v>
      </c>
      <c r="K574" s="55" t="s">
        <v>100</v>
      </c>
      <c r="L574" s="55"/>
      <c r="M574" s="55"/>
      <c r="N574" s="56"/>
      <c r="O574" s="55"/>
      <c r="P574" s="55"/>
      <c r="Q574" s="55"/>
      <c r="R574" s="55"/>
      <c r="S574" s="55"/>
      <c r="T574" s="54">
        <v>1</v>
      </c>
      <c r="U574" s="53" t="s">
        <v>273</v>
      </c>
      <c r="V574" s="40" t="s">
        <v>131</v>
      </c>
      <c r="W574" s="15">
        <v>4</v>
      </c>
      <c r="X574" s="15" t="s">
        <v>72</v>
      </c>
      <c r="Y574" s="15"/>
      <c r="Z574" s="15"/>
      <c r="AA574" s="15"/>
      <c r="AH574" s="67"/>
      <c r="AI574"/>
      <c r="AJ574" s="67"/>
      <c r="AK574"/>
      <c r="AO574" s="39">
        <f t="shared" si="25"/>
        <v>0</v>
      </c>
      <c r="AP574" s="39"/>
      <c r="AQ574" s="39" t="str">
        <f t="shared" si="26"/>
        <v>Matthew Hardwick</v>
      </c>
    </row>
    <row r="575" spans="1:43" thickBot="1" x14ac:dyDescent="0.3">
      <c r="A575" s="75">
        <v>574</v>
      </c>
      <c r="B575" s="64">
        <v>14</v>
      </c>
      <c r="C575" s="66" t="str">
        <f>IF(G575=1,AQ575," ")</f>
        <v>Yashica Marshall</v>
      </c>
      <c r="D575" s="71"/>
      <c r="E575" s="81">
        <v>1012</v>
      </c>
      <c r="F575" s="80">
        <v>76</v>
      </c>
      <c r="G575" s="58">
        <v>1</v>
      </c>
      <c r="H575" s="58">
        <f>G575</f>
        <v>1</v>
      </c>
      <c r="I575" s="58" t="str">
        <f>IF(C575=$AI$15,$AJ$15," ")</f>
        <v>DEM</v>
      </c>
      <c r="J575" s="55" t="s">
        <v>104</v>
      </c>
      <c r="K575" s="55" t="s">
        <v>100</v>
      </c>
      <c r="L575" s="55"/>
      <c r="M575" s="55"/>
      <c r="N575" s="56"/>
      <c r="O575" s="55"/>
      <c r="P575" s="55"/>
      <c r="Q575" s="55"/>
      <c r="R575" s="55"/>
      <c r="S575" s="55"/>
      <c r="T575" s="54">
        <v>1</v>
      </c>
      <c r="U575" s="53" t="s">
        <v>273</v>
      </c>
      <c r="V575" s="40" t="s">
        <v>131</v>
      </c>
      <c r="W575" s="15">
        <v>4</v>
      </c>
      <c r="X575" s="15" t="s">
        <v>72</v>
      </c>
      <c r="Y575" s="15"/>
      <c r="Z575" s="15"/>
      <c r="AA575" s="15"/>
      <c r="AB575" s="4">
        <v>75</v>
      </c>
      <c r="AC575" s="5" t="s">
        <v>274</v>
      </c>
      <c r="AD575" s="83" t="s">
        <v>107</v>
      </c>
      <c r="AH575" s="67"/>
      <c r="AI575"/>
      <c r="AJ575" s="67"/>
      <c r="AK575"/>
      <c r="AO575" s="39">
        <f t="shared" si="25"/>
        <v>0</v>
      </c>
      <c r="AP575" s="39"/>
      <c r="AQ575" s="39" t="str">
        <f t="shared" si="26"/>
        <v>Yashica Marshall</v>
      </c>
    </row>
    <row r="576" spans="1:43" thickBot="1" x14ac:dyDescent="0.3">
      <c r="A576" s="75">
        <v>575</v>
      </c>
      <c r="B576" s="64">
        <v>15</v>
      </c>
      <c r="C576" s="66" t="str">
        <f>IF(G576=1,AQ576," ")</f>
        <v>Monique Sheffield</v>
      </c>
      <c r="D576" s="71"/>
      <c r="E576" s="81">
        <v>1012</v>
      </c>
      <c r="F576" s="80">
        <v>76</v>
      </c>
      <c r="G576" s="58">
        <v>1</v>
      </c>
      <c r="H576" s="58">
        <f>G576</f>
        <v>1</v>
      </c>
      <c r="I576" s="58" t="str">
        <f>IF(C576=$AI$16,$AJ$16," ")</f>
        <v>DEM</v>
      </c>
      <c r="J576" s="55" t="s">
        <v>104</v>
      </c>
      <c r="K576" s="55" t="s">
        <v>100</v>
      </c>
      <c r="L576" s="55"/>
      <c r="M576" s="55"/>
      <c r="N576" s="56"/>
      <c r="O576" s="55"/>
      <c r="P576" s="55"/>
      <c r="Q576" s="55"/>
      <c r="R576" s="55"/>
      <c r="S576" s="55"/>
      <c r="T576" s="54">
        <v>1</v>
      </c>
      <c r="U576" s="53" t="s">
        <v>273</v>
      </c>
      <c r="V576" s="40" t="s">
        <v>131</v>
      </c>
      <c r="W576" s="15">
        <v>4</v>
      </c>
      <c r="X576" s="15" t="s">
        <v>72</v>
      </c>
      <c r="Y576" s="15"/>
      <c r="Z576" s="15"/>
      <c r="AA576" s="15"/>
      <c r="AB576" s="4">
        <v>76</v>
      </c>
      <c r="AC576" s="5" t="s">
        <v>274</v>
      </c>
      <c r="AD576" s="5" t="s">
        <v>105</v>
      </c>
      <c r="AH576" s="67"/>
      <c r="AI576"/>
      <c r="AJ576" s="67"/>
      <c r="AK576"/>
      <c r="AO576" s="39">
        <f t="shared" si="25"/>
        <v>0</v>
      </c>
      <c r="AP576" s="39"/>
      <c r="AQ576" s="39" t="str">
        <f t="shared" si="26"/>
        <v>Monique Sheffield</v>
      </c>
    </row>
    <row r="577" spans="1:43" ht="15" x14ac:dyDescent="0.25">
      <c r="A577" s="75">
        <v>576</v>
      </c>
      <c r="B577" s="64">
        <v>16</v>
      </c>
      <c r="C577" s="74" t="str">
        <f>IF(G577=1,AQ577,IF(G577="BLK",$AI$17," "))</f>
        <v xml:space="preserve"> </v>
      </c>
      <c r="D577" s="129"/>
      <c r="E577" s="55"/>
      <c r="F577" s="56"/>
      <c r="G577" s="58"/>
      <c r="H577" s="58"/>
      <c r="I577" s="58" t="str">
        <f>IF(C577=$AI$17,$AJ$17," ")</f>
        <v xml:space="preserve"> </v>
      </c>
      <c r="J577" s="55"/>
      <c r="K577" s="55" t="s">
        <v>100</v>
      </c>
      <c r="L577" s="55"/>
      <c r="M577" s="55"/>
      <c r="N577" s="56"/>
      <c r="O577" s="55"/>
      <c r="P577" s="55"/>
      <c r="Q577" s="55"/>
      <c r="R577" s="55"/>
      <c r="S577" s="55"/>
      <c r="T577" s="54">
        <v>1</v>
      </c>
      <c r="U577" s="53" t="s">
        <v>273</v>
      </c>
      <c r="V577" s="40" t="s">
        <v>131</v>
      </c>
      <c r="W577" s="15">
        <v>4</v>
      </c>
      <c r="X577" s="15" t="s">
        <v>72</v>
      </c>
      <c r="Y577" s="15"/>
      <c r="Z577" s="15"/>
      <c r="AA577" s="15"/>
      <c r="AH577" s="67"/>
      <c r="AI577"/>
      <c r="AJ577" s="67"/>
      <c r="AK577"/>
      <c r="AO577" s="39">
        <f t="shared" si="25"/>
        <v>0</v>
      </c>
      <c r="AP577" s="39"/>
      <c r="AQ577" s="39" t="str">
        <f t="shared" si="26"/>
        <v>BLANK</v>
      </c>
    </row>
    <row r="578" spans="1:43" ht="15" x14ac:dyDescent="0.25">
      <c r="A578" s="75">
        <v>577</v>
      </c>
      <c r="B578" s="64">
        <v>17</v>
      </c>
      <c r="C578" s="66" t="str">
        <f>IF(G578=1,AQ578," ")</f>
        <v xml:space="preserve"> </v>
      </c>
      <c r="D578" s="65"/>
      <c r="E578" s="55"/>
      <c r="F578" s="56"/>
      <c r="G578" s="58"/>
      <c r="H578" s="58"/>
      <c r="I578" s="58" t="str">
        <f>IF(C578=$AI$18,$AJ$18," ")</f>
        <v xml:space="preserve"> </v>
      </c>
      <c r="J578" s="55"/>
      <c r="K578" s="55" t="s">
        <v>100</v>
      </c>
      <c r="L578" s="55"/>
      <c r="M578" s="55"/>
      <c r="N578" s="56"/>
      <c r="O578" s="55"/>
      <c r="P578" s="55"/>
      <c r="Q578" s="55"/>
      <c r="R578" s="55"/>
      <c r="S578" s="55"/>
      <c r="T578" s="54">
        <v>1</v>
      </c>
      <c r="U578" s="53" t="s">
        <v>273</v>
      </c>
      <c r="V578" s="40" t="s">
        <v>131</v>
      </c>
      <c r="W578" s="15">
        <v>4</v>
      </c>
      <c r="X578" s="15" t="s">
        <v>72</v>
      </c>
      <c r="Y578" s="15"/>
      <c r="Z578" s="15"/>
      <c r="AA578" s="15"/>
      <c r="AH578" s="67"/>
      <c r="AI578"/>
      <c r="AJ578" s="67"/>
      <c r="AK578"/>
      <c r="AO578" s="39">
        <f t="shared" ref="AO578:AO641" si="27">_xlfn.XLOOKUP(B578,$AH$4:$AH$11,$AI$4:$AI$11,0)</f>
        <v>0</v>
      </c>
      <c r="AP578" s="39"/>
      <c r="AQ578" s="39" t="str">
        <f t="shared" si="26"/>
        <v>BLANK</v>
      </c>
    </row>
    <row r="579" spans="1:43" ht="15" x14ac:dyDescent="0.25">
      <c r="A579" s="75">
        <v>578</v>
      </c>
      <c r="B579" s="64">
        <v>18</v>
      </c>
      <c r="C579" s="66" t="str">
        <f>IF(G579=1,AQ579," ")</f>
        <v xml:space="preserve"> </v>
      </c>
      <c r="D579" s="65"/>
      <c r="E579" s="55"/>
      <c r="F579" s="56"/>
      <c r="G579" s="58"/>
      <c r="H579" s="58"/>
      <c r="I579" s="58" t="str">
        <f>IF(C579=$AI$19,$AJ$19," ")</f>
        <v xml:space="preserve"> </v>
      </c>
      <c r="J579" s="55"/>
      <c r="K579" s="55" t="s">
        <v>100</v>
      </c>
      <c r="L579" s="55"/>
      <c r="M579" s="55"/>
      <c r="N579" s="56"/>
      <c r="O579" s="55"/>
      <c r="P579" s="55"/>
      <c r="Q579" s="55"/>
      <c r="R579" s="55"/>
      <c r="S579" s="55"/>
      <c r="T579" s="54">
        <v>1</v>
      </c>
      <c r="U579" s="53" t="s">
        <v>273</v>
      </c>
      <c r="V579" s="40" t="s">
        <v>131</v>
      </c>
      <c r="W579" s="15">
        <v>4</v>
      </c>
      <c r="X579" s="15" t="s">
        <v>72</v>
      </c>
      <c r="Y579" s="15"/>
      <c r="Z579" s="15"/>
      <c r="AA579" s="15"/>
      <c r="AH579" s="67"/>
      <c r="AI579"/>
      <c r="AJ579" s="67"/>
      <c r="AK579"/>
      <c r="AO579" s="39">
        <f t="shared" si="27"/>
        <v>0</v>
      </c>
      <c r="AP579" s="39"/>
      <c r="AQ579" s="39" t="str">
        <f t="shared" si="26"/>
        <v>Write In</v>
      </c>
    </row>
    <row r="580" spans="1:43" thickBot="1" x14ac:dyDescent="0.3">
      <c r="A580" s="75">
        <v>579</v>
      </c>
      <c r="B580" s="64">
        <v>19</v>
      </c>
      <c r="C580" s="66"/>
      <c r="D580" s="65"/>
      <c r="E580" s="55"/>
      <c r="F580" s="56"/>
      <c r="G580" s="58"/>
      <c r="H580" s="58"/>
      <c r="I580" s="58"/>
      <c r="J580" s="55"/>
      <c r="K580" s="55"/>
      <c r="L580" s="55"/>
      <c r="M580" s="55"/>
      <c r="N580" s="56"/>
      <c r="O580" s="55"/>
      <c r="P580" s="55"/>
      <c r="Q580" s="55"/>
      <c r="R580" s="55"/>
      <c r="S580" s="55"/>
      <c r="T580" s="54">
        <v>1</v>
      </c>
      <c r="U580" s="53" t="s">
        <v>273</v>
      </c>
      <c r="V580" s="40" t="s">
        <v>129</v>
      </c>
      <c r="W580" s="15">
        <v>4</v>
      </c>
      <c r="X580" s="15" t="s">
        <v>72</v>
      </c>
      <c r="Y580" s="15"/>
      <c r="Z580" s="15"/>
      <c r="AA580" s="15"/>
      <c r="AH580" s="67"/>
      <c r="AI580"/>
      <c r="AJ580" s="67"/>
      <c r="AK580"/>
      <c r="AO580" s="39">
        <f t="shared" si="27"/>
        <v>0</v>
      </c>
      <c r="AP580" s="39"/>
      <c r="AQ580" s="39">
        <f t="shared" si="26"/>
        <v>0</v>
      </c>
    </row>
    <row r="581" spans="1:43" ht="16.5" thickBot="1" x14ac:dyDescent="0.3">
      <c r="A581" s="75">
        <v>580</v>
      </c>
      <c r="B581" s="64">
        <v>20</v>
      </c>
      <c r="C581" s="74" t="s">
        <v>98</v>
      </c>
      <c r="D581" s="71"/>
      <c r="E581" s="58"/>
      <c r="F581" s="73"/>
      <c r="G581" s="59">
        <v>0</v>
      </c>
      <c r="H581" s="59">
        <v>0</v>
      </c>
      <c r="I581" s="58"/>
      <c r="J581" s="55"/>
      <c r="K581" s="55" t="s">
        <v>97</v>
      </c>
      <c r="L581" s="55"/>
      <c r="M581" s="55"/>
      <c r="N581" s="56"/>
      <c r="O581" s="55"/>
      <c r="P581" s="55"/>
      <c r="Q581" s="55"/>
      <c r="R581" s="55"/>
      <c r="S581" s="55"/>
      <c r="T581" s="54">
        <v>1</v>
      </c>
      <c r="U581" s="53" t="s">
        <v>273</v>
      </c>
      <c r="V581" s="40" t="s">
        <v>129</v>
      </c>
      <c r="W581" s="15">
        <v>4</v>
      </c>
      <c r="X581" s="15" t="s">
        <v>72</v>
      </c>
      <c r="Y581" s="15"/>
      <c r="Z581" s="15"/>
      <c r="AA581" s="15"/>
      <c r="AH581" s="67"/>
      <c r="AI581"/>
      <c r="AJ581" s="67"/>
      <c r="AK581"/>
      <c r="AO581" s="39">
        <f t="shared" si="27"/>
        <v>0</v>
      </c>
      <c r="AP581" s="39"/>
      <c r="AQ581" s="39">
        <f t="shared" ref="AQ581:AQ644" si="28">_xlfn.XLOOKUP(B581,$AH$12:$AH$19,$AI$12:$AI$19,0)</f>
        <v>0</v>
      </c>
    </row>
    <row r="582" spans="1:43" ht="16.5" thickBot="1" x14ac:dyDescent="0.3">
      <c r="A582" s="75">
        <v>581</v>
      </c>
      <c r="B582" s="64">
        <v>21</v>
      </c>
      <c r="C582" s="74" t="s">
        <v>96</v>
      </c>
      <c r="D582" s="71"/>
      <c r="E582" s="58"/>
      <c r="F582" s="73"/>
      <c r="G582" s="59">
        <v>0</v>
      </c>
      <c r="H582" s="59">
        <v>0</v>
      </c>
      <c r="I582" s="58"/>
      <c r="J582" s="55"/>
      <c r="K582" s="55" t="s">
        <v>95</v>
      </c>
      <c r="L582" s="55"/>
      <c r="M582" s="55"/>
      <c r="N582" s="56"/>
      <c r="O582" s="55"/>
      <c r="P582" s="55"/>
      <c r="Q582" s="55"/>
      <c r="R582" s="55"/>
      <c r="S582" s="55"/>
      <c r="T582" s="54">
        <v>1</v>
      </c>
      <c r="U582" s="53" t="s">
        <v>273</v>
      </c>
      <c r="V582" s="40" t="s">
        <v>129</v>
      </c>
      <c r="W582" s="15">
        <v>4</v>
      </c>
      <c r="X582" s="15" t="s">
        <v>72</v>
      </c>
      <c r="Y582" s="15"/>
      <c r="Z582" s="15"/>
      <c r="AA582" s="15"/>
      <c r="AH582" s="67"/>
      <c r="AI582"/>
      <c r="AJ582" s="67"/>
      <c r="AK582"/>
      <c r="AO582" s="39">
        <f t="shared" si="27"/>
        <v>0</v>
      </c>
      <c r="AP582" s="39"/>
      <c r="AQ582" s="39">
        <f t="shared" si="28"/>
        <v>0</v>
      </c>
    </row>
    <row r="583" spans="1:43" ht="16.5" thickBot="1" x14ac:dyDescent="0.3">
      <c r="A583" s="75">
        <v>582</v>
      </c>
      <c r="B583" s="64">
        <v>22</v>
      </c>
      <c r="C583" s="74" t="s">
        <v>94</v>
      </c>
      <c r="D583" s="71"/>
      <c r="E583" s="58"/>
      <c r="F583" s="73"/>
      <c r="G583" s="59">
        <v>0</v>
      </c>
      <c r="H583" s="59">
        <v>0</v>
      </c>
      <c r="I583" s="58"/>
      <c r="J583" s="55"/>
      <c r="K583" s="55" t="s">
        <v>93</v>
      </c>
      <c r="L583" s="55"/>
      <c r="M583" s="55"/>
      <c r="N583" s="56"/>
      <c r="O583" s="55"/>
      <c r="P583" s="55"/>
      <c r="Q583" s="55"/>
      <c r="R583" s="55"/>
      <c r="S583" s="55"/>
      <c r="T583" s="54">
        <v>1</v>
      </c>
      <c r="U583" s="53" t="s">
        <v>273</v>
      </c>
      <c r="V583" s="40" t="s">
        <v>129</v>
      </c>
      <c r="W583" s="15">
        <v>4</v>
      </c>
      <c r="X583" s="15" t="s">
        <v>72</v>
      </c>
      <c r="Y583" s="15"/>
      <c r="Z583" s="15"/>
      <c r="AA583" s="15"/>
      <c r="AH583" s="67"/>
      <c r="AI583"/>
      <c r="AJ583" s="67"/>
      <c r="AK583"/>
      <c r="AO583" s="39">
        <f t="shared" si="27"/>
        <v>0</v>
      </c>
      <c r="AP583" s="39"/>
      <c r="AQ583" s="39">
        <f t="shared" si="28"/>
        <v>0</v>
      </c>
    </row>
    <row r="584" spans="1:43" ht="16.5" thickBot="1" x14ac:dyDescent="0.3">
      <c r="A584" s="75">
        <v>583</v>
      </c>
      <c r="B584" s="64">
        <v>23</v>
      </c>
      <c r="C584" s="74" t="s">
        <v>77</v>
      </c>
      <c r="D584" s="71"/>
      <c r="E584" s="58"/>
      <c r="F584" s="73"/>
      <c r="G584" s="59">
        <v>0</v>
      </c>
      <c r="H584" s="59">
        <v>0</v>
      </c>
      <c r="I584" s="58"/>
      <c r="J584" s="55"/>
      <c r="K584" s="55" t="s">
        <v>77</v>
      </c>
      <c r="L584" s="55"/>
      <c r="M584" s="55"/>
      <c r="N584" s="56"/>
      <c r="O584" s="55"/>
      <c r="P584" s="55"/>
      <c r="Q584" s="55"/>
      <c r="R584" s="55"/>
      <c r="S584" s="55"/>
      <c r="T584" s="54">
        <v>1</v>
      </c>
      <c r="U584" s="53" t="s">
        <v>273</v>
      </c>
      <c r="V584" s="40" t="s">
        <v>129</v>
      </c>
      <c r="W584" s="15">
        <v>4</v>
      </c>
      <c r="X584" s="15" t="s">
        <v>72</v>
      </c>
      <c r="Y584" s="15"/>
      <c r="Z584" s="15"/>
      <c r="AA584" s="15"/>
      <c r="AH584" s="67"/>
      <c r="AI584"/>
      <c r="AJ584" s="67"/>
      <c r="AK584"/>
      <c r="AO584" s="39">
        <f t="shared" si="27"/>
        <v>0</v>
      </c>
      <c r="AP584" s="39"/>
      <c r="AQ584" s="39">
        <f t="shared" si="28"/>
        <v>0</v>
      </c>
    </row>
    <row r="585" spans="1:43" ht="16.5" thickBot="1" x14ac:dyDescent="0.3">
      <c r="A585" s="75">
        <v>584</v>
      </c>
      <c r="B585" s="64">
        <v>24</v>
      </c>
      <c r="C585" s="72" t="s">
        <v>92</v>
      </c>
      <c r="D585" s="71"/>
      <c r="E585" s="130"/>
      <c r="F585" s="70"/>
      <c r="G585" s="59">
        <v>0</v>
      </c>
      <c r="H585" s="59">
        <v>0</v>
      </c>
      <c r="I585" s="69"/>
      <c r="J585" s="68"/>
      <c r="K585" s="68" t="s">
        <v>91</v>
      </c>
      <c r="L585" s="55"/>
      <c r="M585" s="55"/>
      <c r="N585" s="56"/>
      <c r="O585" s="55"/>
      <c r="P585" s="55"/>
      <c r="Q585" s="55"/>
      <c r="R585" s="55"/>
      <c r="S585" s="55"/>
      <c r="T585" s="54">
        <v>1</v>
      </c>
      <c r="U585" s="53" t="s">
        <v>273</v>
      </c>
      <c r="V585" s="40" t="s">
        <v>129</v>
      </c>
      <c r="W585" s="15">
        <v>4</v>
      </c>
      <c r="X585" s="15" t="s">
        <v>72</v>
      </c>
      <c r="Y585" s="15"/>
      <c r="Z585" s="15"/>
      <c r="AA585" s="15"/>
      <c r="AH585" s="67"/>
      <c r="AI585"/>
      <c r="AJ585" s="67"/>
      <c r="AK585"/>
      <c r="AO585" s="39">
        <f t="shared" si="27"/>
        <v>0</v>
      </c>
      <c r="AP585" s="39"/>
      <c r="AQ585" s="39">
        <f t="shared" si="28"/>
        <v>0</v>
      </c>
    </row>
    <row r="586" spans="1:43" x14ac:dyDescent="0.25">
      <c r="A586" s="75">
        <v>585</v>
      </c>
      <c r="B586" s="64">
        <v>25</v>
      </c>
      <c r="C586" s="66"/>
      <c r="D586" s="65"/>
      <c r="E586" s="55"/>
      <c r="F586" s="56"/>
      <c r="G586" s="59"/>
      <c r="H586" s="58"/>
      <c r="I586" s="58"/>
      <c r="J586" s="55"/>
      <c r="K586" s="55"/>
      <c r="L586" s="55"/>
      <c r="M586" s="55"/>
      <c r="N586" s="56"/>
      <c r="O586" s="55"/>
      <c r="P586" s="55"/>
      <c r="Q586" s="55"/>
      <c r="R586" s="55"/>
      <c r="S586" s="55"/>
      <c r="T586" s="54">
        <v>1</v>
      </c>
      <c r="U586" s="53" t="s">
        <v>273</v>
      </c>
      <c r="V586" s="40" t="s">
        <v>129</v>
      </c>
      <c r="W586" s="15">
        <v>4</v>
      </c>
      <c r="X586" s="15" t="s">
        <v>72</v>
      </c>
      <c r="Y586" s="15"/>
      <c r="Z586" s="15"/>
      <c r="AA586" s="15"/>
      <c r="AH586" s="67"/>
      <c r="AI586"/>
      <c r="AJ586" s="67"/>
      <c r="AK586"/>
      <c r="AO586" s="39">
        <f t="shared" si="27"/>
        <v>0</v>
      </c>
      <c r="AP586" s="39"/>
      <c r="AQ586" s="39">
        <f t="shared" si="28"/>
        <v>0</v>
      </c>
    </row>
    <row r="587" spans="1:43" x14ac:dyDescent="0.25">
      <c r="A587" s="75">
        <v>586</v>
      </c>
      <c r="B587" s="64">
        <v>26</v>
      </c>
      <c r="C587" s="63" t="s">
        <v>90</v>
      </c>
      <c r="D587" s="62"/>
      <c r="E587" s="61">
        <f>SUBTOTAL(9,G565:G585)</f>
        <v>4</v>
      </c>
      <c r="F587" s="60"/>
      <c r="G587" s="59"/>
      <c r="H587" s="58"/>
      <c r="I587" s="57"/>
      <c r="J587" s="55"/>
      <c r="K587" s="55" t="s">
        <v>89</v>
      </c>
      <c r="L587" s="55"/>
      <c r="M587" s="55"/>
      <c r="N587" s="56"/>
      <c r="O587" s="55"/>
      <c r="P587" s="55"/>
      <c r="Q587" s="55"/>
      <c r="R587" s="55"/>
      <c r="S587" s="55"/>
      <c r="T587" s="54">
        <v>1</v>
      </c>
      <c r="U587" s="53" t="s">
        <v>273</v>
      </c>
      <c r="V587" s="40" t="s">
        <v>129</v>
      </c>
      <c r="W587" s="15">
        <v>4</v>
      </c>
      <c r="X587" s="15" t="s">
        <v>72</v>
      </c>
      <c r="Y587" s="15"/>
      <c r="Z587" s="15"/>
      <c r="AA587" s="15"/>
      <c r="AH587" s="67"/>
      <c r="AI587"/>
      <c r="AJ587" s="67"/>
      <c r="AK587"/>
      <c r="AO587" s="39">
        <f t="shared" si="27"/>
        <v>0</v>
      </c>
      <c r="AP587" s="39"/>
      <c r="AQ587" s="39">
        <f t="shared" si="28"/>
        <v>0</v>
      </c>
    </row>
    <row r="588" spans="1:43" ht="16.5" thickBot="1" x14ac:dyDescent="0.3">
      <c r="A588" s="75">
        <v>587</v>
      </c>
      <c r="B588" s="52">
        <v>27</v>
      </c>
      <c r="C588" s="51" t="s">
        <v>88</v>
      </c>
      <c r="D588" s="50"/>
      <c r="E588" s="49">
        <f>SUBTOTAL(9,H565:H585)</f>
        <v>4</v>
      </c>
      <c r="F588" s="48">
        <f>SUBTOTAL(9,H565:H581)</f>
        <v>4</v>
      </c>
      <c r="G588" s="47"/>
      <c r="H588" s="46"/>
      <c r="I588" s="46"/>
      <c r="J588" s="45"/>
      <c r="K588" s="43" t="s">
        <v>87</v>
      </c>
      <c r="L588" s="43"/>
      <c r="M588" s="43"/>
      <c r="N588" s="44"/>
      <c r="O588" s="43"/>
      <c r="P588" s="43"/>
      <c r="Q588" s="43"/>
      <c r="R588" s="43"/>
      <c r="S588" s="43"/>
      <c r="T588" s="42">
        <v>1</v>
      </c>
      <c r="U588" s="106" t="s">
        <v>273</v>
      </c>
      <c r="V588" s="40" t="s">
        <v>129</v>
      </c>
      <c r="W588" s="15">
        <v>4</v>
      </c>
      <c r="X588" s="15" t="s">
        <v>72</v>
      </c>
      <c r="Y588" s="15"/>
      <c r="Z588" s="15"/>
      <c r="AA588" s="15"/>
      <c r="AH588" s="67"/>
      <c r="AI588"/>
      <c r="AJ588" s="67"/>
      <c r="AK588"/>
      <c r="AO588" s="39">
        <f t="shared" si="27"/>
        <v>0</v>
      </c>
      <c r="AP588" s="39"/>
      <c r="AQ588" s="39">
        <f t="shared" si="28"/>
        <v>0</v>
      </c>
    </row>
    <row r="589" spans="1:43" ht="16.5" thickBot="1" x14ac:dyDescent="0.3">
      <c r="A589" s="38">
        <v>588</v>
      </c>
      <c r="G589" s="13"/>
      <c r="U589" s="2" t="s">
        <v>268</v>
      </c>
      <c r="V589" s="40"/>
      <c r="W589" s="15"/>
      <c r="X589" s="15" t="s">
        <v>72</v>
      </c>
      <c r="Y589" s="15"/>
      <c r="Z589" s="15"/>
      <c r="AA589" s="15"/>
      <c r="AH589" s="67"/>
      <c r="AI589"/>
      <c r="AJ589" s="67"/>
      <c r="AK589"/>
      <c r="AO589" s="39">
        <f t="shared" si="27"/>
        <v>0</v>
      </c>
      <c r="AP589" s="39"/>
      <c r="AQ589" s="39">
        <f t="shared" si="28"/>
        <v>0</v>
      </c>
    </row>
    <row r="590" spans="1:43" x14ac:dyDescent="0.25">
      <c r="A590" s="75">
        <v>589</v>
      </c>
      <c r="B590" s="105">
        <v>1</v>
      </c>
      <c r="C590" s="104" t="s">
        <v>45</v>
      </c>
      <c r="D590" s="103"/>
      <c r="E590" s="101"/>
      <c r="F590" s="102"/>
      <c r="G590" s="101" t="s">
        <v>271</v>
      </c>
      <c r="H590" s="98"/>
      <c r="I590" s="98"/>
      <c r="J590" s="98"/>
      <c r="K590" s="100" t="s">
        <v>118</v>
      </c>
      <c r="L590" s="98"/>
      <c r="M590" s="98"/>
      <c r="N590" s="99"/>
      <c r="O590" s="98"/>
      <c r="P590" s="98"/>
      <c r="Q590" s="98"/>
      <c r="R590" s="98"/>
      <c r="S590" s="98"/>
      <c r="T590" s="97">
        <v>1</v>
      </c>
      <c r="U590" s="96" t="s">
        <v>271</v>
      </c>
      <c r="V590" s="40" t="s">
        <v>135</v>
      </c>
      <c r="W590" s="15"/>
      <c r="X590" s="15" t="s">
        <v>72</v>
      </c>
      <c r="Y590" s="15"/>
      <c r="Z590" s="15"/>
      <c r="AA590" s="15"/>
      <c r="AH590" s="67"/>
      <c r="AI590"/>
      <c r="AJ590" s="67"/>
      <c r="AK590"/>
      <c r="AO590" s="39">
        <f t="shared" si="27"/>
        <v>0</v>
      </c>
      <c r="AP590" s="39"/>
      <c r="AQ590" s="39">
        <f t="shared" si="28"/>
        <v>0</v>
      </c>
    </row>
    <row r="591" spans="1:43" ht="16.5" thickBot="1" x14ac:dyDescent="0.3">
      <c r="A591" s="75">
        <v>590</v>
      </c>
      <c r="B591" s="64">
        <v>2</v>
      </c>
      <c r="C591" s="66" t="s">
        <v>116</v>
      </c>
      <c r="D591" s="65"/>
      <c r="E591" s="55"/>
      <c r="F591" s="56"/>
      <c r="H591" s="55"/>
      <c r="I591" s="58"/>
      <c r="J591" s="55"/>
      <c r="K591" s="55" t="s">
        <v>115</v>
      </c>
      <c r="L591" s="55"/>
      <c r="M591" s="55"/>
      <c r="N591" s="56"/>
      <c r="O591" s="55"/>
      <c r="P591" s="55"/>
      <c r="Q591" s="55"/>
      <c r="R591" s="55"/>
      <c r="S591" s="55"/>
      <c r="T591" s="54">
        <v>1</v>
      </c>
      <c r="U591" s="53" t="s">
        <v>271</v>
      </c>
      <c r="V591" s="40" t="s">
        <v>134</v>
      </c>
      <c r="W591" s="15"/>
      <c r="X591" s="15" t="s">
        <v>72</v>
      </c>
      <c r="Y591" s="15"/>
      <c r="Z591" s="15"/>
      <c r="AA591" s="15"/>
      <c r="AJ591" s="67"/>
      <c r="AK591"/>
      <c r="AO591" s="39">
        <f t="shared" si="27"/>
        <v>0</v>
      </c>
      <c r="AP591" s="39"/>
      <c r="AQ591" s="39">
        <f t="shared" si="28"/>
        <v>0</v>
      </c>
    </row>
    <row r="592" spans="1:43" ht="16.5" hidden="1" thickBot="1" x14ac:dyDescent="0.3">
      <c r="A592" s="75">
        <v>591</v>
      </c>
      <c r="B592" s="64">
        <v>3</v>
      </c>
      <c r="C592" s="79" t="s">
        <v>113</v>
      </c>
      <c r="D592" s="78"/>
      <c r="E592" s="55"/>
      <c r="F592" s="56"/>
      <c r="H592" s="55"/>
      <c r="I592" s="58"/>
      <c r="J592" s="55"/>
      <c r="K592" s="55" t="s">
        <v>103</v>
      </c>
      <c r="L592" s="55"/>
      <c r="M592" s="55"/>
      <c r="N592" s="56"/>
      <c r="O592" s="55"/>
      <c r="P592" s="55"/>
      <c r="Q592" s="55"/>
      <c r="R592" s="55"/>
      <c r="S592" s="55"/>
      <c r="T592" s="55"/>
      <c r="U592" s="53" t="s">
        <v>271</v>
      </c>
      <c r="V592" s="40" t="s">
        <v>133</v>
      </c>
      <c r="W592" s="15"/>
      <c r="X592" s="15" t="s">
        <v>72</v>
      </c>
      <c r="Y592" s="15"/>
      <c r="Z592" s="15"/>
      <c r="AA592" s="15"/>
      <c r="AJ592" s="67"/>
      <c r="AK592"/>
      <c r="AO592" s="39" t="str">
        <f t="shared" si="27"/>
        <v>BOC District 2</v>
      </c>
      <c r="AP592" s="39"/>
      <c r="AQ592" s="39">
        <f t="shared" si="28"/>
        <v>0</v>
      </c>
    </row>
    <row r="593" spans="1:43" hidden="1" thickBot="1" x14ac:dyDescent="0.3">
      <c r="A593" s="75">
        <v>592</v>
      </c>
      <c r="B593" s="64">
        <v>4</v>
      </c>
      <c r="C593" s="66" t="str">
        <f>IF(G593=1,AO593," ")</f>
        <v xml:space="preserve"> </v>
      </c>
      <c r="D593" s="65"/>
      <c r="E593" s="55"/>
      <c r="F593" s="56"/>
      <c r="G593" s="58"/>
      <c r="H593" s="58"/>
      <c r="I593" s="58" t="str">
        <f>IF(C593=$AI$5,$AJ$5," ")</f>
        <v xml:space="preserve"> </v>
      </c>
      <c r="J593" s="55"/>
      <c r="K593" s="55" t="s">
        <v>103</v>
      </c>
      <c r="L593" s="55"/>
      <c r="M593" s="55"/>
      <c r="N593" s="56"/>
      <c r="O593" s="55"/>
      <c r="P593" s="55"/>
      <c r="Q593" s="55"/>
      <c r="R593" s="55"/>
      <c r="S593" s="55"/>
      <c r="T593" s="55"/>
      <c r="U593" s="53" t="s">
        <v>271</v>
      </c>
      <c r="V593" s="40" t="s">
        <v>133</v>
      </c>
      <c r="W593" s="15"/>
      <c r="X593" s="15" t="s">
        <v>72</v>
      </c>
      <c r="Y593" s="15"/>
      <c r="Z593" s="15"/>
      <c r="AA593" s="15"/>
      <c r="AH593" s="67"/>
      <c r="AI593"/>
      <c r="AJ593" s="67"/>
      <c r="AK593"/>
      <c r="AO593" s="39" t="str">
        <f t="shared" si="27"/>
        <v xml:space="preserve">Alicia Adams </v>
      </c>
      <c r="AP593" s="39"/>
      <c r="AQ593" s="39">
        <f t="shared" si="28"/>
        <v>0</v>
      </c>
    </row>
    <row r="594" spans="1:43" hidden="1" thickBot="1" x14ac:dyDescent="0.3">
      <c r="A594" s="75">
        <v>593</v>
      </c>
      <c r="B594" s="64">
        <v>5</v>
      </c>
      <c r="C594" s="66" t="str">
        <f>IF(G594=1,AO594," ")</f>
        <v xml:space="preserve"> </v>
      </c>
      <c r="D594" s="65"/>
      <c r="E594" s="55"/>
      <c r="F594" s="56"/>
      <c r="G594" s="58"/>
      <c r="H594" s="58"/>
      <c r="I594" s="58" t="str">
        <f>IF(C594=$AI$6,$AJ$6," ")</f>
        <v xml:space="preserve"> </v>
      </c>
      <c r="J594" s="55"/>
      <c r="K594" s="55" t="s">
        <v>103</v>
      </c>
      <c r="L594" s="55"/>
      <c r="M594" s="55"/>
      <c r="N594" s="56"/>
      <c r="O594" s="55"/>
      <c r="P594" s="55"/>
      <c r="Q594" s="55"/>
      <c r="R594" s="55"/>
      <c r="S594" s="55"/>
      <c r="T594" s="55"/>
      <c r="U594" s="53" t="s">
        <v>271</v>
      </c>
      <c r="V594" s="40" t="s">
        <v>133</v>
      </c>
      <c r="W594" s="15"/>
      <c r="X594" s="15" t="s">
        <v>72</v>
      </c>
      <c r="Y594" s="15"/>
      <c r="Z594" s="15"/>
      <c r="AA594" s="15"/>
      <c r="AH594" s="67"/>
      <c r="AI594"/>
      <c r="AJ594" s="67"/>
      <c r="AK594"/>
      <c r="AO594" s="39" t="str">
        <f t="shared" si="27"/>
        <v>Erick Allen</v>
      </c>
      <c r="AP594" s="39"/>
      <c r="AQ594" s="39">
        <f t="shared" si="28"/>
        <v>0</v>
      </c>
    </row>
    <row r="595" spans="1:43" hidden="1" thickBot="1" x14ac:dyDescent="0.3">
      <c r="A595" s="75">
        <v>594</v>
      </c>
      <c r="B595" s="64">
        <v>6</v>
      </c>
      <c r="C595" s="66" t="str">
        <f>IF(G595=1,AO595," ")</f>
        <v xml:space="preserve"> </v>
      </c>
      <c r="D595" s="65"/>
      <c r="E595" s="55"/>
      <c r="F595" s="56"/>
      <c r="G595" s="58"/>
      <c r="H595" s="58"/>
      <c r="I595" s="58" t="str">
        <f>IF(C595=$AI$7,$AJ$7," ")</f>
        <v xml:space="preserve"> </v>
      </c>
      <c r="J595" s="55"/>
      <c r="K595" s="55" t="s">
        <v>103</v>
      </c>
      <c r="L595" s="55"/>
      <c r="M595" s="55"/>
      <c r="N595" s="56"/>
      <c r="O595" s="55"/>
      <c r="P595" s="55"/>
      <c r="Q595" s="55"/>
      <c r="R595" s="55"/>
      <c r="S595" s="55"/>
      <c r="T595" s="55"/>
      <c r="U595" s="53" t="s">
        <v>271</v>
      </c>
      <c r="V595" s="40" t="s">
        <v>133</v>
      </c>
      <c r="W595" s="15"/>
      <c r="X595" s="15" t="s">
        <v>72</v>
      </c>
      <c r="Y595" s="15"/>
      <c r="Z595" s="15"/>
      <c r="AA595" s="15"/>
      <c r="AH595" s="67"/>
      <c r="AI595"/>
      <c r="AJ595" s="67"/>
      <c r="AK595"/>
      <c r="AO595" s="39" t="str">
        <f t="shared" si="27"/>
        <v>Jaha V. Howard</v>
      </c>
      <c r="AP595" s="39"/>
      <c r="AQ595" s="39">
        <f t="shared" si="28"/>
        <v>0</v>
      </c>
    </row>
    <row r="596" spans="1:43" hidden="1" thickBot="1" x14ac:dyDescent="0.3">
      <c r="A596" s="75">
        <v>595</v>
      </c>
      <c r="B596" s="64">
        <v>7</v>
      </c>
      <c r="C596" s="66" t="str">
        <f>IF(G596=1,AO596," ")</f>
        <v xml:space="preserve"> </v>
      </c>
      <c r="D596" s="65"/>
      <c r="E596" s="55"/>
      <c r="F596" s="56"/>
      <c r="G596" s="58"/>
      <c r="H596" s="58"/>
      <c r="I596" s="58" t="str">
        <f>IF(C596=$AI$8,$AJ$8," ")</f>
        <v xml:space="preserve"> </v>
      </c>
      <c r="J596" s="55"/>
      <c r="K596" s="55" t="s">
        <v>103</v>
      </c>
      <c r="L596" s="55"/>
      <c r="M596" s="55"/>
      <c r="N596" s="56"/>
      <c r="O596" s="55"/>
      <c r="P596" s="55"/>
      <c r="Q596" s="55"/>
      <c r="R596" s="55"/>
      <c r="S596" s="55"/>
      <c r="T596" s="55"/>
      <c r="U596" s="53" t="s">
        <v>271</v>
      </c>
      <c r="V596" s="40" t="s">
        <v>133</v>
      </c>
      <c r="W596" s="15"/>
      <c r="X596" s="15" t="s">
        <v>72</v>
      </c>
      <c r="Y596" s="15"/>
      <c r="Z596" s="15"/>
      <c r="AA596" s="15"/>
      <c r="AH596" s="67"/>
      <c r="AI596"/>
      <c r="AJ596" s="67"/>
      <c r="AK596"/>
      <c r="AO596" s="39" t="str">
        <f t="shared" si="27"/>
        <v>Tanisha Whorton</v>
      </c>
      <c r="AP596" s="39"/>
      <c r="AQ596" s="39">
        <f t="shared" si="28"/>
        <v>0</v>
      </c>
    </row>
    <row r="597" spans="1:43" hidden="1" thickBot="1" x14ac:dyDescent="0.3">
      <c r="A597" s="75">
        <v>596</v>
      </c>
      <c r="B597" s="64">
        <v>8</v>
      </c>
      <c r="C597" s="66" t="str">
        <f>IF(G597=1,AO597," ")</f>
        <v xml:space="preserve"> </v>
      </c>
      <c r="D597" s="65"/>
      <c r="E597" s="55"/>
      <c r="F597" s="56"/>
      <c r="G597" s="58"/>
      <c r="H597" s="58"/>
      <c r="I597" s="58" t="str">
        <f>IF(C597=$AI$9,$AJ$9," ")</f>
        <v xml:space="preserve"> </v>
      </c>
      <c r="J597" s="55"/>
      <c r="K597" s="55" t="s">
        <v>103</v>
      </c>
      <c r="L597" s="55"/>
      <c r="M597" s="55"/>
      <c r="N597" s="56"/>
      <c r="O597" s="55"/>
      <c r="P597" s="55"/>
      <c r="Q597" s="55"/>
      <c r="R597" s="55"/>
      <c r="S597" s="55"/>
      <c r="T597" s="55"/>
      <c r="U597" s="53" t="s">
        <v>271</v>
      </c>
      <c r="V597" s="40" t="s">
        <v>133</v>
      </c>
      <c r="W597" s="15"/>
      <c r="X597" s="15" t="s">
        <v>72</v>
      </c>
      <c r="Y597" s="15"/>
      <c r="Z597" s="15"/>
      <c r="AA597" s="15"/>
      <c r="AH597" s="67"/>
      <c r="AI597"/>
      <c r="AJ597" s="67"/>
      <c r="AK597"/>
      <c r="AO597" s="39" t="str">
        <f t="shared" si="27"/>
        <v>Tracy Stevenson</v>
      </c>
      <c r="AP597" s="39"/>
      <c r="AQ597" s="39">
        <f t="shared" si="28"/>
        <v>0</v>
      </c>
    </row>
    <row r="598" spans="1:43" hidden="1" thickBot="1" x14ac:dyDescent="0.3">
      <c r="A598" s="75">
        <v>597</v>
      </c>
      <c r="B598" s="64">
        <v>9</v>
      </c>
      <c r="C598" s="74" t="str">
        <f>IF(G598=1,AQ598,IF(G598="BLK",$AI$17," "))</f>
        <v xml:space="preserve"> </v>
      </c>
      <c r="D598" s="129"/>
      <c r="E598" s="55"/>
      <c r="F598" s="56"/>
      <c r="G598" s="58"/>
      <c r="H598" s="58"/>
      <c r="I598" s="58" t="str">
        <f>IF(C598=$AI$10,$AJ$10," ")</f>
        <v xml:space="preserve"> </v>
      </c>
      <c r="J598" s="55"/>
      <c r="K598" s="55" t="s">
        <v>103</v>
      </c>
      <c r="L598" s="143"/>
      <c r="M598" s="143"/>
      <c r="N598" s="144"/>
      <c r="O598" s="143"/>
      <c r="P598" s="143"/>
      <c r="Q598" s="143"/>
      <c r="R598" s="143"/>
      <c r="S598" s="143"/>
      <c r="T598" s="143"/>
      <c r="U598" s="53" t="s">
        <v>271</v>
      </c>
      <c r="V598" s="40" t="s">
        <v>133</v>
      </c>
      <c r="W598" s="15"/>
      <c r="X598" s="15" t="s">
        <v>72</v>
      </c>
      <c r="Y598" s="15"/>
      <c r="Z598" s="15"/>
      <c r="AA598" s="15"/>
      <c r="AH598" s="67"/>
      <c r="AI598"/>
      <c r="AJ598" s="67"/>
      <c r="AK598"/>
      <c r="AO598" s="39" t="str">
        <f t="shared" si="27"/>
        <v>BLANK</v>
      </c>
      <c r="AP598" s="39"/>
      <c r="AQ598" s="39">
        <f t="shared" si="28"/>
        <v>0</v>
      </c>
    </row>
    <row r="599" spans="1:43" hidden="1" thickBot="1" x14ac:dyDescent="0.3">
      <c r="A599" s="75">
        <v>598</v>
      </c>
      <c r="B599" s="64">
        <v>10</v>
      </c>
      <c r="C599" s="66" t="str">
        <f>IF(G599=1,AO599," ")</f>
        <v xml:space="preserve"> </v>
      </c>
      <c r="D599" s="65"/>
      <c r="E599" s="55"/>
      <c r="F599" s="56"/>
      <c r="G599" s="58"/>
      <c r="H599" s="58"/>
      <c r="I599" s="58" t="str">
        <f>IF(C599=$AI$10,$AJ$10," ")</f>
        <v xml:space="preserve"> </v>
      </c>
      <c r="J599" s="55"/>
      <c r="K599" s="55" t="s">
        <v>103</v>
      </c>
      <c r="L599" s="143"/>
      <c r="M599" s="143"/>
      <c r="N599" s="144"/>
      <c r="O599" s="143"/>
      <c r="P599" s="143"/>
      <c r="Q599" s="143"/>
      <c r="R599" s="143"/>
      <c r="S599" s="143"/>
      <c r="T599" s="143"/>
      <c r="U599" s="53" t="s">
        <v>271</v>
      </c>
      <c r="V599" s="40" t="s">
        <v>133</v>
      </c>
      <c r="W599" s="15"/>
      <c r="X599" s="15" t="s">
        <v>72</v>
      </c>
      <c r="Y599" s="15"/>
      <c r="Z599" s="15"/>
      <c r="AA599" s="15"/>
      <c r="AH599" s="67"/>
      <c r="AI599"/>
      <c r="AJ599" s="67"/>
      <c r="AK599"/>
      <c r="AO599" s="39" t="str">
        <f t="shared" si="27"/>
        <v>Write In</v>
      </c>
      <c r="AP599" s="39"/>
      <c r="AQ599" s="39">
        <f t="shared" si="28"/>
        <v>0</v>
      </c>
    </row>
    <row r="600" spans="1:43" ht="21.75" thickBot="1" x14ac:dyDescent="0.3">
      <c r="A600" s="75">
        <v>599</v>
      </c>
      <c r="B600" s="64">
        <v>11</v>
      </c>
      <c r="C600" s="92" t="s">
        <v>101</v>
      </c>
      <c r="D600" s="91" t="s">
        <v>112</v>
      </c>
      <c r="E600" s="87" t="s">
        <v>111</v>
      </c>
      <c r="F600" s="90" t="s">
        <v>110</v>
      </c>
      <c r="G600" s="113"/>
      <c r="H600" s="87"/>
      <c r="I600" s="87"/>
      <c r="J600" s="86"/>
      <c r="K600" s="86" t="s">
        <v>100</v>
      </c>
      <c r="L600" s="87">
        <v>1012</v>
      </c>
      <c r="M600" s="87" t="s">
        <v>109</v>
      </c>
      <c r="N600" s="88"/>
      <c r="O600" s="87"/>
      <c r="P600" s="87" t="s">
        <v>108</v>
      </c>
      <c r="Q600" s="87">
        <v>4</v>
      </c>
      <c r="R600" s="87"/>
      <c r="S600" s="176"/>
      <c r="T600" s="175">
        <v>1</v>
      </c>
      <c r="U600" s="84" t="s">
        <v>271</v>
      </c>
      <c r="V600" s="40" t="s">
        <v>131</v>
      </c>
      <c r="W600" s="15"/>
      <c r="X600" s="15" t="s">
        <v>72</v>
      </c>
      <c r="Y600" s="15"/>
      <c r="Z600" s="15"/>
      <c r="AA600" s="15"/>
      <c r="AH600" s="67"/>
      <c r="AI600"/>
      <c r="AJ600" s="67"/>
      <c r="AK600"/>
      <c r="AO600" s="39">
        <f t="shared" si="27"/>
        <v>0</v>
      </c>
      <c r="AP600" s="39"/>
      <c r="AQ600" s="39" t="str">
        <f t="shared" si="28"/>
        <v>BOC District 4</v>
      </c>
    </row>
    <row r="601" spans="1:43" thickBot="1" x14ac:dyDescent="0.3">
      <c r="A601" s="75">
        <v>600</v>
      </c>
      <c r="B601" s="64">
        <v>12</v>
      </c>
      <c r="C601" s="66" t="str">
        <f>IF(G601=1,AQ601," ")</f>
        <v>Julien Grhas</v>
      </c>
      <c r="D601" s="71"/>
      <c r="E601" s="82">
        <v>1012</v>
      </c>
      <c r="F601" s="80">
        <v>77</v>
      </c>
      <c r="G601" s="58">
        <v>1</v>
      </c>
      <c r="H601" s="58">
        <f>G601</f>
        <v>1</v>
      </c>
      <c r="I601" s="58" t="str">
        <f>IF(C601=$AI$13,$AJ$13," ")</f>
        <v>REP</v>
      </c>
      <c r="J601" s="55" t="s">
        <v>104</v>
      </c>
      <c r="K601" s="55" t="s">
        <v>100</v>
      </c>
      <c r="L601" s="143"/>
      <c r="M601" s="143"/>
      <c r="N601" s="144"/>
      <c r="O601" s="143"/>
      <c r="P601" s="143"/>
      <c r="Q601" s="143"/>
      <c r="R601" s="143"/>
      <c r="S601" s="143"/>
      <c r="T601" s="174">
        <v>1</v>
      </c>
      <c r="U601" s="53" t="s">
        <v>271</v>
      </c>
      <c r="V601" s="40" t="s">
        <v>131</v>
      </c>
      <c r="W601" s="15">
        <v>4</v>
      </c>
      <c r="X601" s="15" t="s">
        <v>72</v>
      </c>
      <c r="Y601" s="15"/>
      <c r="Z601" s="15"/>
      <c r="AA601" s="15"/>
      <c r="AB601" s="4">
        <v>77</v>
      </c>
      <c r="AC601" s="5" t="s">
        <v>272</v>
      </c>
      <c r="AD601" s="83" t="s">
        <v>107</v>
      </c>
      <c r="AE601" s="83"/>
      <c r="AH601" s="67"/>
      <c r="AI601"/>
      <c r="AJ601" s="67"/>
      <c r="AK601"/>
      <c r="AO601" s="39">
        <f t="shared" si="27"/>
        <v>0</v>
      </c>
      <c r="AP601" s="39"/>
      <c r="AQ601" s="39" t="str">
        <f t="shared" si="28"/>
        <v>Julien Grhas</v>
      </c>
    </row>
    <row r="602" spans="1:43" thickBot="1" x14ac:dyDescent="0.3">
      <c r="A602" s="75">
        <v>601</v>
      </c>
      <c r="B602" s="64">
        <v>13</v>
      </c>
      <c r="C602" s="66" t="str">
        <f>IF(G602=1,AQ602," ")</f>
        <v>Matthew Hardwick</v>
      </c>
      <c r="D602" s="71"/>
      <c r="E602" s="82">
        <v>1012</v>
      </c>
      <c r="F602" s="80">
        <v>77</v>
      </c>
      <c r="G602" s="58">
        <v>1</v>
      </c>
      <c r="H602" s="58">
        <f>G602</f>
        <v>1</v>
      </c>
      <c r="I602" s="58" t="str">
        <f>IF(C602=$AI$14,$AJ$14," ")</f>
        <v>REP</v>
      </c>
      <c r="J602" s="55" t="s">
        <v>104</v>
      </c>
      <c r="K602" s="55" t="s">
        <v>100</v>
      </c>
      <c r="L602" s="143"/>
      <c r="M602" s="143"/>
      <c r="N602" s="144"/>
      <c r="O602" s="143"/>
      <c r="P602" s="143"/>
      <c r="Q602" s="143"/>
      <c r="R602" s="143"/>
      <c r="S602" s="143"/>
      <c r="T602" s="174">
        <v>1</v>
      </c>
      <c r="U602" s="53" t="s">
        <v>271</v>
      </c>
      <c r="V602" s="40" t="s">
        <v>131</v>
      </c>
      <c r="W602" s="15">
        <v>4</v>
      </c>
      <c r="X602" s="15" t="s">
        <v>72</v>
      </c>
      <c r="Y602" s="15"/>
      <c r="Z602" s="15"/>
      <c r="AA602" s="15"/>
      <c r="AB602" s="4">
        <v>78</v>
      </c>
      <c r="AC602" s="5" t="s">
        <v>272</v>
      </c>
      <c r="AD602" s="5" t="s">
        <v>105</v>
      </c>
      <c r="AH602" s="67"/>
      <c r="AI602"/>
      <c r="AJ602" s="67"/>
      <c r="AK602"/>
      <c r="AO602" s="39">
        <f t="shared" si="27"/>
        <v>0</v>
      </c>
      <c r="AP602" s="39"/>
      <c r="AQ602" s="39" t="str">
        <f t="shared" si="28"/>
        <v>Matthew Hardwick</v>
      </c>
    </row>
    <row r="603" spans="1:43" thickBot="1" x14ac:dyDescent="0.3">
      <c r="A603" s="75">
        <v>602</v>
      </c>
      <c r="B603" s="64">
        <v>14</v>
      </c>
      <c r="C603" s="66" t="str">
        <f>IF(G603=1,AQ603," ")</f>
        <v>Yashica Marshall</v>
      </c>
      <c r="D603" s="71"/>
      <c r="E603" s="81">
        <v>1012</v>
      </c>
      <c r="F603" s="80">
        <v>78</v>
      </c>
      <c r="G603" s="58">
        <v>1</v>
      </c>
      <c r="H603" s="58">
        <f>G603</f>
        <v>1</v>
      </c>
      <c r="I603" s="58" t="str">
        <f>IF(C603=$AI$15,$AJ$15," ")</f>
        <v>DEM</v>
      </c>
      <c r="J603" s="55" t="s">
        <v>104</v>
      </c>
      <c r="K603" s="55" t="s">
        <v>100</v>
      </c>
      <c r="L603" s="143"/>
      <c r="M603" s="143"/>
      <c r="N603" s="144"/>
      <c r="O603" s="143"/>
      <c r="P603" s="143"/>
      <c r="Q603" s="143"/>
      <c r="R603" s="143"/>
      <c r="S603" s="143"/>
      <c r="T603" s="174">
        <v>1</v>
      </c>
      <c r="U603" s="53" t="s">
        <v>271</v>
      </c>
      <c r="V603" s="40" t="s">
        <v>131</v>
      </c>
      <c r="W603" s="15">
        <v>4</v>
      </c>
      <c r="X603" s="15" t="s">
        <v>72</v>
      </c>
      <c r="Y603" s="15"/>
      <c r="Z603" s="15"/>
      <c r="AA603" s="15"/>
      <c r="AH603" s="67"/>
      <c r="AI603"/>
      <c r="AJ603" s="67"/>
      <c r="AK603"/>
      <c r="AO603" s="39">
        <f t="shared" si="27"/>
        <v>0</v>
      </c>
      <c r="AP603" s="39"/>
      <c r="AQ603" s="39" t="str">
        <f t="shared" si="28"/>
        <v>Yashica Marshall</v>
      </c>
    </row>
    <row r="604" spans="1:43" thickBot="1" x14ac:dyDescent="0.3">
      <c r="A604" s="75">
        <v>603</v>
      </c>
      <c r="B604" s="64">
        <v>15</v>
      </c>
      <c r="C604" s="66" t="str">
        <f>IF(G604=1,AQ604," ")</f>
        <v>Monique Sheffield</v>
      </c>
      <c r="D604" s="71"/>
      <c r="E604" s="81">
        <v>1012</v>
      </c>
      <c r="F604" s="80">
        <v>78</v>
      </c>
      <c r="G604" s="58">
        <v>1</v>
      </c>
      <c r="H604" s="58">
        <f>G604</f>
        <v>1</v>
      </c>
      <c r="I604" s="58" t="str">
        <f>IF(C604=$AI$16,$AJ$16," ")</f>
        <v>DEM</v>
      </c>
      <c r="J604" s="55" t="s">
        <v>104</v>
      </c>
      <c r="K604" s="55" t="s">
        <v>100</v>
      </c>
      <c r="L604" s="55"/>
      <c r="M604" s="55"/>
      <c r="N604" s="56"/>
      <c r="O604" s="55"/>
      <c r="P604" s="55"/>
      <c r="Q604" s="55"/>
      <c r="R604" s="55"/>
      <c r="S604" s="55"/>
      <c r="T604" s="54">
        <v>1</v>
      </c>
      <c r="U604" s="53" t="s">
        <v>271</v>
      </c>
      <c r="V604" s="40" t="s">
        <v>131</v>
      </c>
      <c r="W604" s="15">
        <v>4</v>
      </c>
      <c r="X604" s="15" t="s">
        <v>72</v>
      </c>
      <c r="Y604" s="15"/>
      <c r="Z604" s="15"/>
      <c r="AA604" s="15"/>
      <c r="AH604" s="67"/>
      <c r="AI604"/>
      <c r="AJ604" s="67"/>
      <c r="AK604"/>
      <c r="AO604" s="39">
        <f t="shared" si="27"/>
        <v>0</v>
      </c>
      <c r="AP604" s="39"/>
      <c r="AQ604" s="39" t="str">
        <f t="shared" si="28"/>
        <v>Monique Sheffield</v>
      </c>
    </row>
    <row r="605" spans="1:43" ht="15" x14ac:dyDescent="0.25">
      <c r="A605" s="75">
        <v>604</v>
      </c>
      <c r="B605" s="64">
        <v>16</v>
      </c>
      <c r="C605" s="74" t="str">
        <f>IF(G605=1,AQ605,IF(G605="BLK",$AI$17," "))</f>
        <v xml:space="preserve"> </v>
      </c>
      <c r="D605" s="129"/>
      <c r="E605" s="55"/>
      <c r="F605" s="56"/>
      <c r="G605" s="58"/>
      <c r="H605" s="58"/>
      <c r="I605" s="58" t="str">
        <f>IF(C605=$AI$17,$AJ$17," ")</f>
        <v xml:space="preserve"> </v>
      </c>
      <c r="J605" s="55"/>
      <c r="K605" s="55" t="s">
        <v>100</v>
      </c>
      <c r="L605" s="55"/>
      <c r="M605" s="55"/>
      <c r="N605" s="56"/>
      <c r="O605" s="55"/>
      <c r="P605" s="55"/>
      <c r="Q605" s="55"/>
      <c r="R605" s="55"/>
      <c r="S605" s="55"/>
      <c r="T605" s="54">
        <v>1</v>
      </c>
      <c r="U605" s="53" t="s">
        <v>271</v>
      </c>
      <c r="V605" s="40" t="s">
        <v>131</v>
      </c>
      <c r="W605" s="15">
        <v>4</v>
      </c>
      <c r="X605" s="15" t="s">
        <v>72</v>
      </c>
      <c r="Y605" s="15"/>
      <c r="Z605" s="15"/>
      <c r="AA605" s="15"/>
      <c r="AH605" s="67"/>
      <c r="AI605"/>
      <c r="AJ605" s="67"/>
      <c r="AK605"/>
      <c r="AO605" s="39">
        <f t="shared" si="27"/>
        <v>0</v>
      </c>
      <c r="AP605" s="39"/>
      <c r="AQ605" s="39" t="str">
        <f t="shared" si="28"/>
        <v>BLANK</v>
      </c>
    </row>
    <row r="606" spans="1:43" ht="15" x14ac:dyDescent="0.25">
      <c r="A606" s="75">
        <v>605</v>
      </c>
      <c r="B606" s="64">
        <v>17</v>
      </c>
      <c r="C606" s="66" t="str">
        <f>IF(G606=1,AQ606," ")</f>
        <v xml:space="preserve"> </v>
      </c>
      <c r="D606" s="65"/>
      <c r="E606" s="55"/>
      <c r="F606" s="56"/>
      <c r="G606" s="58"/>
      <c r="H606" s="58"/>
      <c r="I606" s="58" t="str">
        <f>IF(C606=$AI$18,$AJ$18," ")</f>
        <v xml:space="preserve"> </v>
      </c>
      <c r="J606" s="55"/>
      <c r="K606" s="55" t="s">
        <v>100</v>
      </c>
      <c r="L606" s="55"/>
      <c r="M606" s="55"/>
      <c r="N606" s="56"/>
      <c r="O606" s="55"/>
      <c r="P606" s="55"/>
      <c r="Q606" s="55"/>
      <c r="R606" s="55"/>
      <c r="S606" s="55"/>
      <c r="T606" s="54">
        <v>1</v>
      </c>
      <c r="U606" s="53" t="s">
        <v>271</v>
      </c>
      <c r="V606" s="40" t="s">
        <v>131</v>
      </c>
      <c r="W606" s="15">
        <v>4</v>
      </c>
      <c r="X606" s="15" t="s">
        <v>72</v>
      </c>
      <c r="Y606" s="15"/>
      <c r="Z606" s="15"/>
      <c r="AA606" s="15"/>
      <c r="AH606" s="67"/>
      <c r="AI606"/>
      <c r="AJ606" s="67"/>
      <c r="AK606"/>
      <c r="AO606" s="39">
        <f t="shared" si="27"/>
        <v>0</v>
      </c>
      <c r="AP606" s="39"/>
      <c r="AQ606" s="39" t="str">
        <f t="shared" si="28"/>
        <v>BLANK</v>
      </c>
    </row>
    <row r="607" spans="1:43" ht="15" x14ac:dyDescent="0.25">
      <c r="A607" s="75">
        <v>606</v>
      </c>
      <c r="B607" s="64">
        <v>18</v>
      </c>
      <c r="C607" s="66" t="str">
        <f>IF(G607=1,AQ607," ")</f>
        <v xml:space="preserve"> </v>
      </c>
      <c r="D607" s="65"/>
      <c r="E607" s="55"/>
      <c r="F607" s="56"/>
      <c r="G607" s="58"/>
      <c r="H607" s="58"/>
      <c r="I607" s="58" t="str">
        <f>IF(C607=$AI$19,$AJ$19," ")</f>
        <v xml:space="preserve"> </v>
      </c>
      <c r="J607" s="55"/>
      <c r="K607" s="55" t="s">
        <v>100</v>
      </c>
      <c r="L607" s="55"/>
      <c r="M607" s="55"/>
      <c r="N607" s="56"/>
      <c r="O607" s="55"/>
      <c r="P607" s="55"/>
      <c r="Q607" s="55"/>
      <c r="R607" s="55"/>
      <c r="S607" s="55"/>
      <c r="T607" s="54">
        <v>1</v>
      </c>
      <c r="U607" s="53" t="s">
        <v>271</v>
      </c>
      <c r="V607" s="40" t="s">
        <v>131</v>
      </c>
      <c r="W607" s="15">
        <v>4</v>
      </c>
      <c r="X607" s="15" t="s">
        <v>72</v>
      </c>
      <c r="Y607" s="15"/>
      <c r="Z607" s="15"/>
      <c r="AA607" s="15"/>
      <c r="AH607" s="67"/>
      <c r="AI607"/>
      <c r="AJ607" s="67"/>
      <c r="AK607"/>
      <c r="AO607" s="39">
        <f t="shared" si="27"/>
        <v>0</v>
      </c>
      <c r="AP607" s="39"/>
      <c r="AQ607" s="39" t="str">
        <f t="shared" si="28"/>
        <v>Write In</v>
      </c>
    </row>
    <row r="608" spans="1:43" thickBot="1" x14ac:dyDescent="0.3">
      <c r="A608" s="75">
        <v>607</v>
      </c>
      <c r="B608" s="64">
        <v>19</v>
      </c>
      <c r="C608" s="66"/>
      <c r="D608" s="65"/>
      <c r="E608" s="55"/>
      <c r="F608" s="56"/>
      <c r="G608" s="58"/>
      <c r="H608" s="58"/>
      <c r="I608" s="58"/>
      <c r="J608" s="55"/>
      <c r="K608" s="55"/>
      <c r="L608" s="55"/>
      <c r="M608" s="55"/>
      <c r="N608" s="56"/>
      <c r="O608" s="55"/>
      <c r="P608" s="55"/>
      <c r="Q608" s="55"/>
      <c r="R608" s="55"/>
      <c r="S608" s="55"/>
      <c r="T608" s="54">
        <v>1</v>
      </c>
      <c r="U608" s="53" t="s">
        <v>271</v>
      </c>
      <c r="V608" s="40" t="s">
        <v>129</v>
      </c>
      <c r="W608" s="15">
        <v>4</v>
      </c>
      <c r="X608" s="15" t="s">
        <v>72</v>
      </c>
      <c r="Y608" s="15"/>
      <c r="Z608" s="15"/>
      <c r="AA608" s="15"/>
      <c r="AH608" s="67"/>
      <c r="AI608"/>
      <c r="AJ608" s="67"/>
      <c r="AK608"/>
      <c r="AO608" s="39">
        <f t="shared" si="27"/>
        <v>0</v>
      </c>
      <c r="AP608" s="39"/>
      <c r="AQ608" s="39">
        <f t="shared" si="28"/>
        <v>0</v>
      </c>
    </row>
    <row r="609" spans="1:43" ht="16.5" thickBot="1" x14ac:dyDescent="0.3">
      <c r="A609" s="75">
        <v>608</v>
      </c>
      <c r="B609" s="64">
        <v>20</v>
      </c>
      <c r="C609" s="74" t="s">
        <v>98</v>
      </c>
      <c r="D609" s="71"/>
      <c r="E609" s="58"/>
      <c r="F609" s="73"/>
      <c r="G609" s="59">
        <v>0</v>
      </c>
      <c r="H609" s="59">
        <v>0</v>
      </c>
      <c r="I609" s="58"/>
      <c r="J609" s="55"/>
      <c r="K609" s="55" t="s">
        <v>97</v>
      </c>
      <c r="L609" s="55"/>
      <c r="M609" s="55"/>
      <c r="N609" s="56"/>
      <c r="O609" s="55"/>
      <c r="P609" s="55"/>
      <c r="Q609" s="55"/>
      <c r="R609" s="55"/>
      <c r="S609" s="55"/>
      <c r="T609" s="54">
        <v>1</v>
      </c>
      <c r="U609" s="53" t="s">
        <v>271</v>
      </c>
      <c r="V609" s="40" t="s">
        <v>129</v>
      </c>
      <c r="W609" s="15">
        <v>4</v>
      </c>
      <c r="X609" s="15" t="s">
        <v>72</v>
      </c>
      <c r="Y609" s="15"/>
      <c r="Z609" s="15"/>
      <c r="AA609" s="15"/>
      <c r="AH609" s="67"/>
      <c r="AI609"/>
      <c r="AJ609" s="67"/>
      <c r="AK609"/>
      <c r="AO609" s="39">
        <f t="shared" si="27"/>
        <v>0</v>
      </c>
      <c r="AP609" s="39"/>
      <c r="AQ609" s="39">
        <f t="shared" si="28"/>
        <v>0</v>
      </c>
    </row>
    <row r="610" spans="1:43" ht="16.5" thickBot="1" x14ac:dyDescent="0.3">
      <c r="A610" s="75">
        <v>609</v>
      </c>
      <c r="B610" s="64">
        <v>21</v>
      </c>
      <c r="C610" s="74" t="s">
        <v>96</v>
      </c>
      <c r="D610" s="71"/>
      <c r="E610" s="58"/>
      <c r="F610" s="73"/>
      <c r="G610" s="59">
        <v>0</v>
      </c>
      <c r="H610" s="59">
        <v>0</v>
      </c>
      <c r="I610" s="58"/>
      <c r="J610" s="55"/>
      <c r="K610" s="55" t="s">
        <v>95</v>
      </c>
      <c r="L610" s="55"/>
      <c r="M610" s="55"/>
      <c r="N610" s="56"/>
      <c r="O610" s="55"/>
      <c r="P610" s="55"/>
      <c r="Q610" s="55"/>
      <c r="R610" s="55"/>
      <c r="S610" s="55"/>
      <c r="T610" s="54">
        <v>1</v>
      </c>
      <c r="U610" s="53" t="s">
        <v>271</v>
      </c>
      <c r="V610" s="40" t="s">
        <v>129</v>
      </c>
      <c r="W610" s="15">
        <v>4</v>
      </c>
      <c r="X610" s="15" t="s">
        <v>72</v>
      </c>
      <c r="Y610" s="15"/>
      <c r="Z610" s="15"/>
      <c r="AA610" s="15"/>
      <c r="AH610" s="67"/>
      <c r="AI610"/>
      <c r="AJ610" s="67"/>
      <c r="AK610"/>
      <c r="AO610" s="39">
        <f t="shared" si="27"/>
        <v>0</v>
      </c>
      <c r="AP610" s="39"/>
      <c r="AQ610" s="39">
        <f t="shared" si="28"/>
        <v>0</v>
      </c>
    </row>
    <row r="611" spans="1:43" ht="16.5" thickBot="1" x14ac:dyDescent="0.3">
      <c r="A611" s="75">
        <v>610</v>
      </c>
      <c r="B611" s="64">
        <v>22</v>
      </c>
      <c r="C611" s="74" t="s">
        <v>94</v>
      </c>
      <c r="D611" s="71"/>
      <c r="E611" s="58"/>
      <c r="F611" s="73"/>
      <c r="G611" s="59">
        <v>0</v>
      </c>
      <c r="H611" s="59">
        <v>0</v>
      </c>
      <c r="I611" s="58"/>
      <c r="J611" s="55"/>
      <c r="K611" s="55" t="s">
        <v>93</v>
      </c>
      <c r="L611" s="55"/>
      <c r="M611" s="55"/>
      <c r="N611" s="56"/>
      <c r="O611" s="55"/>
      <c r="P611" s="55"/>
      <c r="Q611" s="55"/>
      <c r="R611" s="55"/>
      <c r="S611" s="55"/>
      <c r="T611" s="54">
        <v>1</v>
      </c>
      <c r="U611" s="53" t="s">
        <v>271</v>
      </c>
      <c r="V611" s="40" t="s">
        <v>129</v>
      </c>
      <c r="W611" s="15">
        <v>4</v>
      </c>
      <c r="X611" s="15" t="s">
        <v>72</v>
      </c>
      <c r="Y611" s="15"/>
      <c r="Z611" s="15"/>
      <c r="AA611" s="15"/>
      <c r="AH611" s="67"/>
      <c r="AI611"/>
      <c r="AJ611" s="67"/>
      <c r="AK611"/>
      <c r="AO611" s="39">
        <f t="shared" si="27"/>
        <v>0</v>
      </c>
      <c r="AP611" s="39"/>
      <c r="AQ611" s="39">
        <f t="shared" si="28"/>
        <v>0</v>
      </c>
    </row>
    <row r="612" spans="1:43" ht="16.5" thickBot="1" x14ac:dyDescent="0.3">
      <c r="A612" s="75">
        <v>611</v>
      </c>
      <c r="B612" s="64">
        <v>23</v>
      </c>
      <c r="C612" s="74" t="s">
        <v>77</v>
      </c>
      <c r="D612" s="71"/>
      <c r="E612" s="58"/>
      <c r="F612" s="73"/>
      <c r="G612" s="59">
        <v>0</v>
      </c>
      <c r="H612" s="59">
        <v>0</v>
      </c>
      <c r="I612" s="58"/>
      <c r="J612" s="55"/>
      <c r="K612" s="55" t="s">
        <v>77</v>
      </c>
      <c r="L612" s="55"/>
      <c r="M612" s="55"/>
      <c r="N612" s="56"/>
      <c r="O612" s="55"/>
      <c r="P612" s="55"/>
      <c r="Q612" s="55"/>
      <c r="R612" s="55"/>
      <c r="S612" s="55"/>
      <c r="T612" s="54">
        <v>1</v>
      </c>
      <c r="U612" s="53" t="s">
        <v>271</v>
      </c>
      <c r="V612" s="40" t="s">
        <v>129</v>
      </c>
      <c r="W612" s="15">
        <v>4</v>
      </c>
      <c r="X612" s="15" t="s">
        <v>72</v>
      </c>
      <c r="Y612" s="15"/>
      <c r="Z612" s="15"/>
      <c r="AA612" s="15"/>
      <c r="AH612" s="67"/>
      <c r="AI612"/>
      <c r="AJ612" s="67"/>
      <c r="AK612"/>
      <c r="AO612" s="39">
        <f t="shared" si="27"/>
        <v>0</v>
      </c>
      <c r="AP612" s="39"/>
      <c r="AQ612" s="39">
        <f t="shared" si="28"/>
        <v>0</v>
      </c>
    </row>
    <row r="613" spans="1:43" ht="16.5" thickBot="1" x14ac:dyDescent="0.3">
      <c r="A613" s="75">
        <v>612</v>
      </c>
      <c r="B613" s="64">
        <v>24</v>
      </c>
      <c r="C613" s="72" t="s">
        <v>92</v>
      </c>
      <c r="D613" s="71"/>
      <c r="E613" s="68"/>
      <c r="F613" s="70"/>
      <c r="G613" s="59">
        <v>0</v>
      </c>
      <c r="H613" s="59">
        <v>0</v>
      </c>
      <c r="I613" s="69"/>
      <c r="J613" s="68"/>
      <c r="K613" s="68" t="s">
        <v>91</v>
      </c>
      <c r="L613" s="55"/>
      <c r="M613" s="55"/>
      <c r="N613" s="56"/>
      <c r="O613" s="55"/>
      <c r="P613" s="55"/>
      <c r="Q613" s="55"/>
      <c r="R613" s="55"/>
      <c r="S613" s="55"/>
      <c r="T613" s="54">
        <v>1</v>
      </c>
      <c r="U613" s="53" t="s">
        <v>271</v>
      </c>
      <c r="V613" s="40" t="s">
        <v>129</v>
      </c>
      <c r="W613" s="15">
        <v>4</v>
      </c>
      <c r="X613" s="15" t="s">
        <v>72</v>
      </c>
      <c r="Y613" s="15"/>
      <c r="Z613" s="15"/>
      <c r="AA613" s="15"/>
      <c r="AH613" s="67"/>
      <c r="AI613"/>
      <c r="AJ613" s="67"/>
      <c r="AK613"/>
      <c r="AO613" s="39">
        <f t="shared" si="27"/>
        <v>0</v>
      </c>
      <c r="AP613" s="39"/>
      <c r="AQ613" s="39">
        <f t="shared" si="28"/>
        <v>0</v>
      </c>
    </row>
    <row r="614" spans="1:43" x14ac:dyDescent="0.25">
      <c r="A614" s="75">
        <v>613</v>
      </c>
      <c r="B614" s="64">
        <v>25</v>
      </c>
      <c r="C614" s="66"/>
      <c r="D614" s="65"/>
      <c r="E614" s="55"/>
      <c r="F614" s="56"/>
      <c r="G614" s="59"/>
      <c r="H614" s="58"/>
      <c r="I614" s="58"/>
      <c r="J614" s="55"/>
      <c r="K614" s="55"/>
      <c r="L614" s="55"/>
      <c r="M614" s="55"/>
      <c r="N614" s="56"/>
      <c r="O614" s="55"/>
      <c r="P614" s="55"/>
      <c r="Q614" s="55"/>
      <c r="R614" s="55"/>
      <c r="S614" s="55"/>
      <c r="T614" s="54">
        <v>1</v>
      </c>
      <c r="U614" s="53" t="s">
        <v>271</v>
      </c>
      <c r="V614" s="40" t="s">
        <v>129</v>
      </c>
      <c r="W614" s="15">
        <v>4</v>
      </c>
      <c r="X614" s="15" t="s">
        <v>72</v>
      </c>
      <c r="Y614" s="15"/>
      <c r="Z614" s="15"/>
      <c r="AA614" s="15"/>
      <c r="AH614" s="67"/>
      <c r="AI614"/>
      <c r="AJ614" s="67"/>
      <c r="AK614"/>
      <c r="AO614" s="39">
        <f t="shared" si="27"/>
        <v>0</v>
      </c>
      <c r="AP614" s="39"/>
      <c r="AQ614" s="39">
        <f t="shared" si="28"/>
        <v>0</v>
      </c>
    </row>
    <row r="615" spans="1:43" x14ac:dyDescent="0.25">
      <c r="A615" s="75">
        <v>614</v>
      </c>
      <c r="B615" s="64">
        <v>26</v>
      </c>
      <c r="C615" s="63" t="s">
        <v>90</v>
      </c>
      <c r="D615" s="62"/>
      <c r="E615" s="61">
        <f>SUBTOTAL(9,G593:G613)</f>
        <v>4</v>
      </c>
      <c r="F615" s="60"/>
      <c r="G615" s="59"/>
      <c r="H615" s="58"/>
      <c r="I615" s="57"/>
      <c r="J615" s="55"/>
      <c r="K615" s="55" t="s">
        <v>89</v>
      </c>
      <c r="L615" s="55"/>
      <c r="M615" s="55"/>
      <c r="N615" s="56"/>
      <c r="O615" s="55"/>
      <c r="P615" s="55"/>
      <c r="Q615" s="55"/>
      <c r="R615" s="55"/>
      <c r="S615" s="55"/>
      <c r="T615" s="54">
        <v>1</v>
      </c>
      <c r="U615" s="53" t="s">
        <v>271</v>
      </c>
      <c r="V615" s="40" t="s">
        <v>129</v>
      </c>
      <c r="W615" s="15">
        <v>4</v>
      </c>
      <c r="X615" s="15" t="s">
        <v>72</v>
      </c>
      <c r="Y615" s="15"/>
      <c r="Z615" s="15"/>
      <c r="AA615" s="15"/>
      <c r="AH615" s="67"/>
      <c r="AI615"/>
      <c r="AJ615" s="67"/>
      <c r="AK615"/>
      <c r="AO615" s="39">
        <f t="shared" si="27"/>
        <v>0</v>
      </c>
      <c r="AP615" s="39"/>
      <c r="AQ615" s="39">
        <f t="shared" si="28"/>
        <v>0</v>
      </c>
    </row>
    <row r="616" spans="1:43" ht="16.5" thickBot="1" x14ac:dyDescent="0.3">
      <c r="A616" s="75">
        <v>615</v>
      </c>
      <c r="B616" s="52">
        <v>27</v>
      </c>
      <c r="C616" s="51" t="s">
        <v>88</v>
      </c>
      <c r="D616" s="50"/>
      <c r="E616" s="49">
        <f>SUBTOTAL(9,H593:H613)</f>
        <v>4</v>
      </c>
      <c r="F616" s="48">
        <f>SUBTOTAL(9,H593:H609)</f>
        <v>4</v>
      </c>
      <c r="G616" s="47"/>
      <c r="H616" s="46"/>
      <c r="I616" s="46"/>
      <c r="J616" s="45"/>
      <c r="K616" s="43" t="s">
        <v>87</v>
      </c>
      <c r="L616" s="43"/>
      <c r="M616" s="43"/>
      <c r="N616" s="44"/>
      <c r="O616" s="43"/>
      <c r="P616" s="43"/>
      <c r="Q616" s="43"/>
      <c r="R616" s="43"/>
      <c r="S616" s="43"/>
      <c r="T616" s="42">
        <v>1</v>
      </c>
      <c r="U616" s="106" t="s">
        <v>271</v>
      </c>
      <c r="V616" s="40" t="s">
        <v>129</v>
      </c>
      <c r="W616" s="15">
        <v>4</v>
      </c>
      <c r="X616" s="15" t="s">
        <v>72</v>
      </c>
      <c r="Y616" s="15"/>
      <c r="Z616" s="15"/>
      <c r="AA616" s="15"/>
      <c r="AH616" s="67"/>
      <c r="AI616"/>
      <c r="AJ616" s="67"/>
      <c r="AK616"/>
      <c r="AO616" s="39">
        <f t="shared" si="27"/>
        <v>0</v>
      </c>
      <c r="AP616" s="39"/>
      <c r="AQ616" s="39">
        <f t="shared" si="28"/>
        <v>0</v>
      </c>
    </row>
    <row r="617" spans="1:43" ht="16.5" thickBot="1" x14ac:dyDescent="0.3">
      <c r="A617" s="38">
        <v>616</v>
      </c>
      <c r="G617" s="13"/>
      <c r="U617" s="2" t="s">
        <v>268</v>
      </c>
      <c r="V617" s="40"/>
      <c r="W617" s="15"/>
      <c r="X617" s="15" t="s">
        <v>72</v>
      </c>
      <c r="Y617" s="15"/>
      <c r="Z617" s="15"/>
      <c r="AA617" s="15"/>
      <c r="AH617" s="67"/>
      <c r="AI617"/>
      <c r="AJ617" s="67"/>
      <c r="AK617"/>
      <c r="AO617" s="39">
        <f t="shared" si="27"/>
        <v>0</v>
      </c>
      <c r="AP617" s="39"/>
      <c r="AQ617" s="39">
        <f t="shared" si="28"/>
        <v>0</v>
      </c>
    </row>
    <row r="618" spans="1:43" x14ac:dyDescent="0.25">
      <c r="A618" s="75">
        <v>617</v>
      </c>
      <c r="B618" s="105">
        <v>1</v>
      </c>
      <c r="C618" s="104" t="s">
        <v>43</v>
      </c>
      <c r="D618" s="103"/>
      <c r="E618" s="101"/>
      <c r="F618" s="102"/>
      <c r="G618" s="101" t="s">
        <v>269</v>
      </c>
      <c r="H618" s="98"/>
      <c r="I618" s="98"/>
      <c r="J618" s="98"/>
      <c r="K618" s="100" t="s">
        <v>118</v>
      </c>
      <c r="L618" s="98"/>
      <c r="M618" s="98"/>
      <c r="N618" s="99"/>
      <c r="O618" s="98"/>
      <c r="P618" s="98"/>
      <c r="Q618" s="98"/>
      <c r="R618" s="98"/>
      <c r="S618" s="98"/>
      <c r="T618" s="97">
        <v>1</v>
      </c>
      <c r="U618" s="96" t="s">
        <v>269</v>
      </c>
      <c r="V618" s="40" t="s">
        <v>135</v>
      </c>
      <c r="W618" s="15"/>
      <c r="X618" s="15" t="s">
        <v>72</v>
      </c>
      <c r="Y618" s="15"/>
      <c r="Z618" s="15"/>
      <c r="AA618" s="15"/>
      <c r="AH618" s="67"/>
      <c r="AI618"/>
      <c r="AJ618" s="67"/>
      <c r="AK618"/>
      <c r="AO618" s="39">
        <f t="shared" si="27"/>
        <v>0</v>
      </c>
      <c r="AP618" s="39"/>
      <c r="AQ618" s="39">
        <f t="shared" si="28"/>
        <v>0</v>
      </c>
    </row>
    <row r="619" spans="1:43" ht="16.5" thickBot="1" x14ac:dyDescent="0.3">
      <c r="A619" s="75">
        <v>618</v>
      </c>
      <c r="B619" s="64">
        <v>2</v>
      </c>
      <c r="C619" s="66" t="s">
        <v>116</v>
      </c>
      <c r="D619" s="65"/>
      <c r="E619" s="55"/>
      <c r="F619" s="56"/>
      <c r="H619" s="55"/>
      <c r="I619" s="58"/>
      <c r="J619" s="55"/>
      <c r="K619" s="55" t="s">
        <v>115</v>
      </c>
      <c r="L619" s="55"/>
      <c r="M619" s="55"/>
      <c r="N619" s="56"/>
      <c r="O619" s="55"/>
      <c r="P619" s="55"/>
      <c r="Q619" s="55"/>
      <c r="R619" s="55"/>
      <c r="S619" s="55"/>
      <c r="T619" s="54">
        <v>1</v>
      </c>
      <c r="U619" s="53" t="s">
        <v>269</v>
      </c>
      <c r="V619" s="40" t="s">
        <v>134</v>
      </c>
      <c r="W619" s="15"/>
      <c r="X619" s="15" t="s">
        <v>72</v>
      </c>
      <c r="Y619" s="15"/>
      <c r="Z619" s="15"/>
      <c r="AA619" s="15"/>
      <c r="AH619" s="67"/>
      <c r="AI619"/>
      <c r="AJ619" s="67"/>
      <c r="AK619"/>
      <c r="AO619" s="39">
        <f t="shared" si="27"/>
        <v>0</v>
      </c>
      <c r="AP619" s="39"/>
      <c r="AQ619" s="39">
        <f t="shared" si="28"/>
        <v>0</v>
      </c>
    </row>
    <row r="620" spans="1:43" ht="16.5" hidden="1" thickBot="1" x14ac:dyDescent="0.3">
      <c r="A620" s="75">
        <v>619</v>
      </c>
      <c r="B620" s="64">
        <v>3</v>
      </c>
      <c r="C620" s="79" t="s">
        <v>113</v>
      </c>
      <c r="D620" s="78"/>
      <c r="E620" s="55"/>
      <c r="F620" s="56"/>
      <c r="H620" s="55"/>
      <c r="I620" s="58"/>
      <c r="J620" s="55"/>
      <c r="K620" s="55" t="s">
        <v>103</v>
      </c>
      <c r="L620" s="55"/>
      <c r="M620" s="55"/>
      <c r="N620" s="56"/>
      <c r="O620" s="55"/>
      <c r="P620" s="55"/>
      <c r="Q620" s="55"/>
      <c r="R620" s="55"/>
      <c r="S620" s="55"/>
      <c r="T620" s="55"/>
      <c r="U620" s="53" t="s">
        <v>269</v>
      </c>
      <c r="V620" s="40" t="s">
        <v>133</v>
      </c>
      <c r="W620" s="15"/>
      <c r="X620" s="15" t="s">
        <v>72</v>
      </c>
      <c r="Y620" s="15"/>
      <c r="Z620" s="15"/>
      <c r="AA620" s="15"/>
      <c r="AH620" s="67"/>
      <c r="AI620"/>
      <c r="AJ620" s="67"/>
      <c r="AK620"/>
      <c r="AO620" s="39" t="str">
        <f t="shared" si="27"/>
        <v>BOC District 2</v>
      </c>
      <c r="AP620" s="39"/>
      <c r="AQ620" s="39">
        <f t="shared" si="28"/>
        <v>0</v>
      </c>
    </row>
    <row r="621" spans="1:43" hidden="1" thickBot="1" x14ac:dyDescent="0.3">
      <c r="A621" s="75">
        <v>620</v>
      </c>
      <c r="B621" s="64">
        <v>4</v>
      </c>
      <c r="C621" s="66" t="str">
        <f>IF(G621=1,AO621," ")</f>
        <v xml:space="preserve"> </v>
      </c>
      <c r="D621" s="65"/>
      <c r="E621" s="55"/>
      <c r="F621" s="56"/>
      <c r="G621" s="58"/>
      <c r="H621" s="58"/>
      <c r="I621" s="58" t="str">
        <f>IF(C621=$AI$5,$AJ$5," ")</f>
        <v xml:space="preserve"> </v>
      </c>
      <c r="J621" s="55"/>
      <c r="K621" s="55" t="s">
        <v>103</v>
      </c>
      <c r="L621" s="55"/>
      <c r="M621" s="55"/>
      <c r="N621" s="56"/>
      <c r="O621" s="55"/>
      <c r="P621" s="55"/>
      <c r="Q621" s="55"/>
      <c r="R621" s="55"/>
      <c r="S621" s="55"/>
      <c r="T621" s="55"/>
      <c r="U621" s="53" t="s">
        <v>269</v>
      </c>
      <c r="V621" s="40" t="s">
        <v>133</v>
      </c>
      <c r="W621" s="15"/>
      <c r="X621" s="15" t="s">
        <v>72</v>
      </c>
      <c r="Y621" s="15"/>
      <c r="Z621" s="15"/>
      <c r="AA621" s="15"/>
      <c r="AH621" s="67"/>
      <c r="AI621"/>
      <c r="AJ621" s="67"/>
      <c r="AK621"/>
      <c r="AO621" s="39" t="str">
        <f t="shared" si="27"/>
        <v xml:space="preserve">Alicia Adams </v>
      </c>
      <c r="AP621" s="39"/>
      <c r="AQ621" s="39">
        <f t="shared" si="28"/>
        <v>0</v>
      </c>
    </row>
    <row r="622" spans="1:43" hidden="1" thickBot="1" x14ac:dyDescent="0.3">
      <c r="A622" s="75">
        <v>621</v>
      </c>
      <c r="B622" s="64">
        <v>5</v>
      </c>
      <c r="C622" s="66" t="str">
        <f>IF(G622=1,AO622," ")</f>
        <v xml:space="preserve"> </v>
      </c>
      <c r="D622" s="65"/>
      <c r="E622" s="55"/>
      <c r="F622" s="56"/>
      <c r="G622" s="58"/>
      <c r="H622" s="58"/>
      <c r="I622" s="58" t="str">
        <f>IF(C622=$AI$6,$AJ$6," ")</f>
        <v xml:space="preserve"> </v>
      </c>
      <c r="J622" s="55"/>
      <c r="K622" s="55" t="s">
        <v>103</v>
      </c>
      <c r="L622" s="55"/>
      <c r="M622" s="55"/>
      <c r="N622" s="56"/>
      <c r="O622" s="55"/>
      <c r="P622" s="55"/>
      <c r="Q622" s="55"/>
      <c r="R622" s="55"/>
      <c r="S622" s="55"/>
      <c r="T622" s="55"/>
      <c r="U622" s="53" t="s">
        <v>269</v>
      </c>
      <c r="V622" s="40" t="s">
        <v>133</v>
      </c>
      <c r="W622" s="15"/>
      <c r="X622" s="15" t="s">
        <v>72</v>
      </c>
      <c r="Y622" s="15"/>
      <c r="Z622" s="15"/>
      <c r="AA622" s="15"/>
      <c r="AH622" s="67"/>
      <c r="AI622"/>
      <c r="AJ622" s="67"/>
      <c r="AK622"/>
      <c r="AO622" s="39" t="str">
        <f t="shared" si="27"/>
        <v>Erick Allen</v>
      </c>
      <c r="AP622" s="39"/>
      <c r="AQ622" s="39">
        <f t="shared" si="28"/>
        <v>0</v>
      </c>
    </row>
    <row r="623" spans="1:43" hidden="1" thickBot="1" x14ac:dyDescent="0.3">
      <c r="A623" s="75">
        <v>622</v>
      </c>
      <c r="B623" s="64">
        <v>6</v>
      </c>
      <c r="C623" s="66" t="str">
        <f>IF(G623=1,AO623," ")</f>
        <v xml:space="preserve"> </v>
      </c>
      <c r="D623" s="65"/>
      <c r="E623" s="55"/>
      <c r="F623" s="56"/>
      <c r="G623" s="58"/>
      <c r="H623" s="58"/>
      <c r="I623" s="58" t="str">
        <f>IF(C623=$AI$7,$AJ$7," ")</f>
        <v xml:space="preserve"> </v>
      </c>
      <c r="J623" s="55"/>
      <c r="K623" s="55" t="s">
        <v>103</v>
      </c>
      <c r="L623" s="55"/>
      <c r="M623" s="55"/>
      <c r="N623" s="56"/>
      <c r="O623" s="55"/>
      <c r="P623" s="55"/>
      <c r="Q623" s="55"/>
      <c r="R623" s="55"/>
      <c r="S623" s="55"/>
      <c r="T623" s="55"/>
      <c r="U623" s="53" t="s">
        <v>269</v>
      </c>
      <c r="V623" s="40" t="s">
        <v>133</v>
      </c>
      <c r="W623" s="15"/>
      <c r="X623" s="15" t="s">
        <v>72</v>
      </c>
      <c r="Y623" s="15"/>
      <c r="Z623" s="15"/>
      <c r="AA623" s="15"/>
      <c r="AH623" s="67"/>
      <c r="AI623"/>
      <c r="AJ623" s="67"/>
      <c r="AK623"/>
      <c r="AO623" s="39" t="str">
        <f t="shared" si="27"/>
        <v>Jaha V. Howard</v>
      </c>
      <c r="AP623" s="39"/>
      <c r="AQ623" s="39">
        <f t="shared" si="28"/>
        <v>0</v>
      </c>
    </row>
    <row r="624" spans="1:43" hidden="1" thickBot="1" x14ac:dyDescent="0.3">
      <c r="A624" s="75">
        <v>623</v>
      </c>
      <c r="B624" s="64">
        <v>7</v>
      </c>
      <c r="C624" s="66" t="str">
        <f>IF(G624=1,AO624," ")</f>
        <v xml:space="preserve"> </v>
      </c>
      <c r="D624" s="65"/>
      <c r="E624" s="55"/>
      <c r="F624" s="56"/>
      <c r="G624" s="58"/>
      <c r="H624" s="58"/>
      <c r="I624" s="58" t="str">
        <f>IF(C624=$AI$8,$AJ$8," ")</f>
        <v xml:space="preserve"> </v>
      </c>
      <c r="J624" s="55"/>
      <c r="K624" s="55" t="s">
        <v>103</v>
      </c>
      <c r="L624" s="55"/>
      <c r="M624" s="55"/>
      <c r="N624" s="56"/>
      <c r="O624" s="55"/>
      <c r="P624" s="55"/>
      <c r="Q624" s="55"/>
      <c r="R624" s="55"/>
      <c r="S624" s="55"/>
      <c r="T624" s="55"/>
      <c r="U624" s="53" t="s">
        <v>269</v>
      </c>
      <c r="V624" s="40" t="s">
        <v>133</v>
      </c>
      <c r="W624" s="15"/>
      <c r="X624" s="15" t="s">
        <v>72</v>
      </c>
      <c r="Y624" s="15"/>
      <c r="Z624" s="15"/>
      <c r="AA624" s="15"/>
      <c r="AH624" s="67"/>
      <c r="AI624"/>
      <c r="AJ624" s="67"/>
      <c r="AK624"/>
      <c r="AO624" s="39" t="str">
        <f t="shared" si="27"/>
        <v>Tanisha Whorton</v>
      </c>
      <c r="AP624" s="39"/>
      <c r="AQ624" s="39">
        <f t="shared" si="28"/>
        <v>0</v>
      </c>
    </row>
    <row r="625" spans="1:43" hidden="1" thickBot="1" x14ac:dyDescent="0.3">
      <c r="A625" s="75">
        <v>624</v>
      </c>
      <c r="B625" s="64">
        <v>8</v>
      </c>
      <c r="C625" s="66" t="str">
        <f>IF(G625=1,AO625," ")</f>
        <v xml:space="preserve"> </v>
      </c>
      <c r="D625" s="65"/>
      <c r="E625" s="55"/>
      <c r="F625" s="56"/>
      <c r="G625" s="58"/>
      <c r="H625" s="58"/>
      <c r="I625" s="58" t="str">
        <f>IF(C625=$AI$9,$AJ$9," ")</f>
        <v xml:space="preserve"> </v>
      </c>
      <c r="J625" s="55"/>
      <c r="K625" s="55" t="s">
        <v>103</v>
      </c>
      <c r="L625" s="55"/>
      <c r="M625" s="55"/>
      <c r="N625" s="56"/>
      <c r="O625" s="55"/>
      <c r="P625" s="55"/>
      <c r="Q625" s="55"/>
      <c r="R625" s="55"/>
      <c r="S625" s="55"/>
      <c r="T625" s="55"/>
      <c r="U625" s="53" t="s">
        <v>269</v>
      </c>
      <c r="V625" s="40" t="s">
        <v>133</v>
      </c>
      <c r="W625" s="15"/>
      <c r="X625" s="15" t="s">
        <v>72</v>
      </c>
      <c r="Y625" s="15"/>
      <c r="Z625" s="15"/>
      <c r="AA625" s="15"/>
      <c r="AH625" s="67"/>
      <c r="AI625"/>
      <c r="AJ625" s="67"/>
      <c r="AK625"/>
      <c r="AO625" s="39" t="str">
        <f t="shared" si="27"/>
        <v>Tracy Stevenson</v>
      </c>
      <c r="AP625" s="39"/>
      <c r="AQ625" s="39">
        <f t="shared" si="28"/>
        <v>0</v>
      </c>
    </row>
    <row r="626" spans="1:43" hidden="1" thickBot="1" x14ac:dyDescent="0.3">
      <c r="A626" s="75">
        <v>625</v>
      </c>
      <c r="B626" s="64">
        <v>9</v>
      </c>
      <c r="C626" s="74" t="str">
        <f>IF(G626=1,AQ626,IF(G626="BLK",$AI$17," "))</f>
        <v xml:space="preserve"> </v>
      </c>
      <c r="D626" s="129"/>
      <c r="E626" s="55"/>
      <c r="F626" s="56"/>
      <c r="G626" s="58"/>
      <c r="H626" s="58"/>
      <c r="I626" s="58" t="str">
        <f>IF(C626=$AI$10,$AJ$10," ")</f>
        <v xml:space="preserve"> </v>
      </c>
      <c r="J626" s="55"/>
      <c r="K626" s="55" t="s">
        <v>103</v>
      </c>
      <c r="L626" s="55"/>
      <c r="M626" s="55"/>
      <c r="N626" s="56"/>
      <c r="O626" s="55"/>
      <c r="P626" s="55"/>
      <c r="Q626" s="55"/>
      <c r="R626" s="55"/>
      <c r="S626" s="55"/>
      <c r="T626" s="55"/>
      <c r="U626" s="53" t="s">
        <v>269</v>
      </c>
      <c r="V626" s="40" t="s">
        <v>133</v>
      </c>
      <c r="W626" s="15"/>
      <c r="X626" s="15" t="s">
        <v>72</v>
      </c>
      <c r="Y626" s="15"/>
      <c r="Z626" s="15"/>
      <c r="AA626" s="15"/>
      <c r="AH626" s="67"/>
      <c r="AI626"/>
      <c r="AJ626" s="67"/>
      <c r="AK626"/>
      <c r="AO626" s="39" t="str">
        <f t="shared" si="27"/>
        <v>BLANK</v>
      </c>
      <c r="AP626" s="39"/>
      <c r="AQ626" s="39">
        <f t="shared" si="28"/>
        <v>0</v>
      </c>
    </row>
    <row r="627" spans="1:43" hidden="1" thickBot="1" x14ac:dyDescent="0.3">
      <c r="A627" s="75">
        <v>626</v>
      </c>
      <c r="B627" s="64">
        <v>10</v>
      </c>
      <c r="C627" s="66" t="str">
        <f>IF(G627=1,AO627," ")</f>
        <v xml:space="preserve"> </v>
      </c>
      <c r="D627" s="65"/>
      <c r="E627" s="55"/>
      <c r="F627" s="56"/>
      <c r="G627" s="58"/>
      <c r="H627" s="58"/>
      <c r="I627" s="58" t="str">
        <f>IF(C627=$AI$10,$AJ$10," ")</f>
        <v xml:space="preserve"> </v>
      </c>
      <c r="J627" s="55"/>
      <c r="K627" s="55" t="s">
        <v>103</v>
      </c>
      <c r="L627" s="55"/>
      <c r="M627" s="55"/>
      <c r="N627" s="56"/>
      <c r="O627" s="55"/>
      <c r="P627" s="55"/>
      <c r="Q627" s="55"/>
      <c r="R627" s="55"/>
      <c r="S627" s="55"/>
      <c r="T627" s="55"/>
      <c r="U627" s="53" t="s">
        <v>269</v>
      </c>
      <c r="V627" s="40" t="s">
        <v>133</v>
      </c>
      <c r="W627" s="15"/>
      <c r="X627" s="15" t="s">
        <v>72</v>
      </c>
      <c r="Y627" s="15"/>
      <c r="Z627" s="15"/>
      <c r="AA627" s="15"/>
      <c r="AH627" s="67"/>
      <c r="AI627"/>
      <c r="AJ627" s="67"/>
      <c r="AK627"/>
      <c r="AO627" s="39" t="str">
        <f t="shared" si="27"/>
        <v>Write In</v>
      </c>
      <c r="AP627" s="39"/>
      <c r="AQ627" s="39">
        <f t="shared" si="28"/>
        <v>0</v>
      </c>
    </row>
    <row r="628" spans="1:43" ht="21.75" thickBot="1" x14ac:dyDescent="0.3">
      <c r="A628" s="75">
        <v>627</v>
      </c>
      <c r="B628" s="64">
        <v>11</v>
      </c>
      <c r="C628" s="92" t="s">
        <v>101</v>
      </c>
      <c r="D628" s="91" t="s">
        <v>112</v>
      </c>
      <c r="E628" s="87" t="s">
        <v>111</v>
      </c>
      <c r="F628" s="90" t="s">
        <v>110</v>
      </c>
      <c r="G628" s="113"/>
      <c r="H628" s="87"/>
      <c r="I628" s="87"/>
      <c r="J628" s="86"/>
      <c r="K628" s="86" t="s">
        <v>100</v>
      </c>
      <c r="L628" s="87">
        <v>1012</v>
      </c>
      <c r="M628" s="87" t="s">
        <v>109</v>
      </c>
      <c r="N628" s="88"/>
      <c r="O628" s="87"/>
      <c r="P628" s="87" t="s">
        <v>108</v>
      </c>
      <c r="Q628" s="87">
        <v>4</v>
      </c>
      <c r="R628" s="87"/>
      <c r="S628" s="86"/>
      <c r="T628" s="85">
        <v>1</v>
      </c>
      <c r="U628" s="84" t="s">
        <v>269</v>
      </c>
      <c r="V628" s="40" t="s">
        <v>131</v>
      </c>
      <c r="W628" s="15"/>
      <c r="X628" s="15" t="s">
        <v>72</v>
      </c>
      <c r="Y628" s="15"/>
      <c r="Z628" s="15"/>
      <c r="AA628" s="15"/>
      <c r="AH628" s="67"/>
      <c r="AI628"/>
      <c r="AJ628" s="67"/>
      <c r="AK628"/>
      <c r="AO628" s="39">
        <f t="shared" si="27"/>
        <v>0</v>
      </c>
      <c r="AP628" s="39"/>
      <c r="AQ628" s="39" t="str">
        <f t="shared" si="28"/>
        <v>BOC District 4</v>
      </c>
    </row>
    <row r="629" spans="1:43" thickBot="1" x14ac:dyDescent="0.3">
      <c r="A629" s="75">
        <v>628</v>
      </c>
      <c r="B629" s="64">
        <v>12</v>
      </c>
      <c r="C629" s="66" t="str">
        <f>IF(G629=1,AQ629," ")</f>
        <v>Julien Grhas</v>
      </c>
      <c r="D629" s="71"/>
      <c r="E629" s="82">
        <v>1012</v>
      </c>
      <c r="F629" s="80">
        <v>79</v>
      </c>
      <c r="G629" s="58">
        <v>1</v>
      </c>
      <c r="H629" s="58">
        <f>G629</f>
        <v>1</v>
      </c>
      <c r="I629" s="58" t="str">
        <f>IF(C629=$AI$13,$AJ$13," ")</f>
        <v>REP</v>
      </c>
      <c r="J629" s="55" t="s">
        <v>104</v>
      </c>
      <c r="K629" s="55" t="s">
        <v>100</v>
      </c>
      <c r="L629" s="55"/>
      <c r="M629" s="55"/>
      <c r="N629" s="56"/>
      <c r="O629" s="55"/>
      <c r="P629" s="55"/>
      <c r="Q629" s="55"/>
      <c r="R629" s="55"/>
      <c r="S629" s="55"/>
      <c r="T629" s="54">
        <v>1</v>
      </c>
      <c r="U629" s="53" t="s">
        <v>269</v>
      </c>
      <c r="V629" s="40" t="s">
        <v>131</v>
      </c>
      <c r="W629" s="15">
        <v>4</v>
      </c>
      <c r="X629" s="15" t="s">
        <v>72</v>
      </c>
      <c r="Y629" s="15"/>
      <c r="Z629" s="15"/>
      <c r="AA629" s="15"/>
      <c r="AJ629" s="67"/>
      <c r="AK629"/>
      <c r="AO629" s="39">
        <f t="shared" si="27"/>
        <v>0</v>
      </c>
      <c r="AP629" s="39"/>
      <c r="AQ629" s="39" t="str">
        <f t="shared" si="28"/>
        <v>Julien Grhas</v>
      </c>
    </row>
    <row r="630" spans="1:43" thickBot="1" x14ac:dyDescent="0.3">
      <c r="A630" s="75">
        <v>629</v>
      </c>
      <c r="B630" s="64">
        <v>13</v>
      </c>
      <c r="C630" s="66" t="str">
        <f>IF(G630=1,AQ630," ")</f>
        <v>Matthew Hardwick</v>
      </c>
      <c r="D630" s="71"/>
      <c r="E630" s="82">
        <v>1012</v>
      </c>
      <c r="F630" s="80">
        <v>79</v>
      </c>
      <c r="G630" s="58">
        <v>1</v>
      </c>
      <c r="H630" s="58">
        <f>G630</f>
        <v>1</v>
      </c>
      <c r="I630" s="58" t="str">
        <f>IF(C630=$AI$14,$AJ$14," ")</f>
        <v>REP</v>
      </c>
      <c r="J630" s="55" t="s">
        <v>104</v>
      </c>
      <c r="K630" s="55" t="s">
        <v>100</v>
      </c>
      <c r="L630" s="55"/>
      <c r="M630" s="55"/>
      <c r="N630" s="56"/>
      <c r="O630" s="55"/>
      <c r="P630" s="55"/>
      <c r="Q630" s="55"/>
      <c r="R630" s="55"/>
      <c r="S630" s="55"/>
      <c r="T630" s="54">
        <v>1</v>
      </c>
      <c r="U630" s="53" t="s">
        <v>269</v>
      </c>
      <c r="V630" s="40" t="s">
        <v>131</v>
      </c>
      <c r="W630" s="15">
        <v>4</v>
      </c>
      <c r="X630" s="15" t="s">
        <v>72</v>
      </c>
      <c r="Y630" s="15"/>
      <c r="Z630" s="15"/>
      <c r="AA630" s="15"/>
      <c r="AH630" s="67"/>
      <c r="AI630"/>
      <c r="AJ630" s="67"/>
      <c r="AK630"/>
      <c r="AO630" s="39">
        <f t="shared" si="27"/>
        <v>0</v>
      </c>
      <c r="AP630" s="39"/>
      <c r="AQ630" s="39" t="str">
        <f t="shared" si="28"/>
        <v>Matthew Hardwick</v>
      </c>
    </row>
    <row r="631" spans="1:43" thickBot="1" x14ac:dyDescent="0.3">
      <c r="A631" s="75">
        <v>630</v>
      </c>
      <c r="B631" s="64">
        <v>14</v>
      </c>
      <c r="C631" s="66" t="str">
        <f>IF(G631=1,AQ631," ")</f>
        <v>Yashica Marshall</v>
      </c>
      <c r="D631" s="71"/>
      <c r="E631" s="81">
        <v>1012</v>
      </c>
      <c r="F631" s="80">
        <v>80</v>
      </c>
      <c r="G631" s="58">
        <v>1</v>
      </c>
      <c r="H631" s="58">
        <f>G631</f>
        <v>1</v>
      </c>
      <c r="I631" s="58" t="str">
        <f>IF(C631=$AI$15,$AJ$15," ")</f>
        <v>DEM</v>
      </c>
      <c r="J631" s="55" t="s">
        <v>104</v>
      </c>
      <c r="K631" s="55" t="s">
        <v>100</v>
      </c>
      <c r="L631" s="55"/>
      <c r="M631" s="55"/>
      <c r="N631" s="56"/>
      <c r="O631" s="55"/>
      <c r="P631" s="55"/>
      <c r="Q631" s="55"/>
      <c r="R631" s="55"/>
      <c r="S631" s="55"/>
      <c r="T631" s="54">
        <v>1</v>
      </c>
      <c r="U631" s="53" t="s">
        <v>269</v>
      </c>
      <c r="V631" s="40" t="s">
        <v>131</v>
      </c>
      <c r="W631" s="15">
        <v>4</v>
      </c>
      <c r="X631" s="15" t="s">
        <v>72</v>
      </c>
      <c r="Y631" s="15"/>
      <c r="Z631" s="15"/>
      <c r="AA631" s="15"/>
      <c r="AH631" s="67"/>
      <c r="AI631"/>
      <c r="AJ631" s="67"/>
      <c r="AK631"/>
      <c r="AO631" s="39">
        <f t="shared" si="27"/>
        <v>0</v>
      </c>
      <c r="AP631" s="39"/>
      <c r="AQ631" s="39" t="str">
        <f t="shared" si="28"/>
        <v>Yashica Marshall</v>
      </c>
    </row>
    <row r="632" spans="1:43" thickBot="1" x14ac:dyDescent="0.3">
      <c r="A632" s="75">
        <v>631</v>
      </c>
      <c r="B632" s="64">
        <v>15</v>
      </c>
      <c r="C632" s="66" t="str">
        <f>IF(G632=1,AQ632," ")</f>
        <v>Monique Sheffield</v>
      </c>
      <c r="D632" s="71"/>
      <c r="E632" s="81">
        <v>1012</v>
      </c>
      <c r="F632" s="80">
        <v>80</v>
      </c>
      <c r="G632" s="58">
        <v>1</v>
      </c>
      <c r="H632" s="58">
        <f>G632</f>
        <v>1</v>
      </c>
      <c r="I632" s="58" t="str">
        <f>IF(C632=$AI$16,$AJ$16," ")</f>
        <v>DEM</v>
      </c>
      <c r="J632" s="55" t="s">
        <v>104</v>
      </c>
      <c r="K632" s="55" t="s">
        <v>100</v>
      </c>
      <c r="L632" s="55"/>
      <c r="M632" s="55"/>
      <c r="N632" s="56"/>
      <c r="O632" s="55"/>
      <c r="P632" s="55"/>
      <c r="Q632" s="55"/>
      <c r="R632" s="55"/>
      <c r="S632" s="55"/>
      <c r="T632" s="54">
        <v>1</v>
      </c>
      <c r="U632" s="53" t="s">
        <v>269</v>
      </c>
      <c r="V632" s="40" t="s">
        <v>131</v>
      </c>
      <c r="W632" s="15">
        <v>4</v>
      </c>
      <c r="X632" s="15" t="s">
        <v>72</v>
      </c>
      <c r="Y632" s="15"/>
      <c r="Z632" s="15"/>
      <c r="AA632" s="15"/>
      <c r="AH632" s="67"/>
      <c r="AI632"/>
      <c r="AJ632" s="67"/>
      <c r="AK632"/>
      <c r="AO632" s="39">
        <f t="shared" si="27"/>
        <v>0</v>
      </c>
      <c r="AP632" s="39"/>
      <c r="AQ632" s="39" t="str">
        <f t="shared" si="28"/>
        <v>Monique Sheffield</v>
      </c>
    </row>
    <row r="633" spans="1:43" ht="15" x14ac:dyDescent="0.25">
      <c r="A633" s="75">
        <v>632</v>
      </c>
      <c r="B633" s="64">
        <v>16</v>
      </c>
      <c r="C633" s="74" t="str">
        <f>IF(G633=1,AQ633,IF(G633="BLK",$AI$17," "))</f>
        <v xml:space="preserve"> </v>
      </c>
      <c r="D633" s="173"/>
      <c r="G633" s="58"/>
      <c r="H633" s="58"/>
      <c r="I633" s="58" t="str">
        <f>IF(C633=$AI$17,$AJ$17," ")</f>
        <v xml:space="preserve"> </v>
      </c>
      <c r="J633" s="55"/>
      <c r="K633" s="55" t="s">
        <v>100</v>
      </c>
      <c r="L633" s="55"/>
      <c r="M633" s="55"/>
      <c r="N633" s="56"/>
      <c r="O633" s="55"/>
      <c r="P633" s="55"/>
      <c r="Q633" s="55"/>
      <c r="R633" s="55"/>
      <c r="S633" s="55"/>
      <c r="T633" s="54">
        <v>1</v>
      </c>
      <c r="U633" s="53" t="s">
        <v>269</v>
      </c>
      <c r="V633" s="40" t="s">
        <v>131</v>
      </c>
      <c r="W633" s="15">
        <v>4</v>
      </c>
      <c r="X633" s="15" t="s">
        <v>72</v>
      </c>
      <c r="Y633" s="15"/>
      <c r="Z633" s="15"/>
      <c r="AA633" s="15"/>
      <c r="AH633" s="67"/>
      <c r="AI633"/>
      <c r="AJ633" s="67"/>
      <c r="AK633"/>
      <c r="AO633" s="39">
        <f t="shared" si="27"/>
        <v>0</v>
      </c>
      <c r="AP633" s="39"/>
      <c r="AQ633" s="39" t="str">
        <f t="shared" si="28"/>
        <v>BLANK</v>
      </c>
    </row>
    <row r="634" spans="1:43" ht="15" x14ac:dyDescent="0.25">
      <c r="A634" s="75">
        <v>633</v>
      </c>
      <c r="B634" s="64">
        <v>17</v>
      </c>
      <c r="C634" s="66" t="str">
        <f>IF(G634=1,AQ634," ")</f>
        <v xml:space="preserve"> </v>
      </c>
      <c r="D634" s="65"/>
      <c r="E634" s="55"/>
      <c r="F634" s="56"/>
      <c r="G634" s="58"/>
      <c r="H634" s="58"/>
      <c r="I634" s="58" t="str">
        <f>IF(C634=$AI$18,$AJ$18," ")</f>
        <v xml:space="preserve"> </v>
      </c>
      <c r="J634" s="55"/>
      <c r="K634" s="55" t="s">
        <v>100</v>
      </c>
      <c r="L634" s="55"/>
      <c r="M634" s="55"/>
      <c r="N634" s="56"/>
      <c r="O634" s="55"/>
      <c r="P634" s="55"/>
      <c r="Q634" s="55"/>
      <c r="R634" s="55"/>
      <c r="S634" s="55"/>
      <c r="T634" s="54">
        <v>1</v>
      </c>
      <c r="U634" s="53" t="s">
        <v>269</v>
      </c>
      <c r="V634" s="40" t="s">
        <v>131</v>
      </c>
      <c r="W634" s="15">
        <v>4</v>
      </c>
      <c r="X634" s="15" t="s">
        <v>72</v>
      </c>
      <c r="Y634" s="15"/>
      <c r="Z634" s="15"/>
      <c r="AA634" s="15"/>
      <c r="AH634" s="67"/>
      <c r="AI634"/>
      <c r="AJ634" s="67"/>
      <c r="AK634"/>
      <c r="AO634" s="39">
        <f t="shared" si="27"/>
        <v>0</v>
      </c>
      <c r="AP634" s="39"/>
      <c r="AQ634" s="39" t="str">
        <f t="shared" si="28"/>
        <v>BLANK</v>
      </c>
    </row>
    <row r="635" spans="1:43" ht="15" x14ac:dyDescent="0.25">
      <c r="A635" s="75">
        <v>634</v>
      </c>
      <c r="B635" s="64">
        <v>18</v>
      </c>
      <c r="C635" s="66" t="str">
        <f>IF(G635=1,AQ635," ")</f>
        <v xml:space="preserve"> </v>
      </c>
      <c r="D635" s="65"/>
      <c r="E635" s="55"/>
      <c r="F635" s="56"/>
      <c r="G635" s="58"/>
      <c r="H635" s="58"/>
      <c r="I635" s="58" t="str">
        <f>IF(C635=$AI$19,$AJ$19," ")</f>
        <v xml:space="preserve"> </v>
      </c>
      <c r="J635" s="55"/>
      <c r="K635" s="55" t="s">
        <v>100</v>
      </c>
      <c r="L635" s="55"/>
      <c r="M635" s="55"/>
      <c r="N635" s="56"/>
      <c r="O635" s="55"/>
      <c r="P635" s="55"/>
      <c r="Q635" s="55"/>
      <c r="R635" s="55"/>
      <c r="S635" s="55"/>
      <c r="T635" s="54">
        <v>1</v>
      </c>
      <c r="U635" s="53" t="s">
        <v>269</v>
      </c>
      <c r="V635" s="40" t="s">
        <v>131</v>
      </c>
      <c r="W635" s="15">
        <v>4</v>
      </c>
      <c r="X635" s="15" t="s">
        <v>72</v>
      </c>
      <c r="Y635" s="15"/>
      <c r="Z635" s="15"/>
      <c r="AA635" s="15"/>
      <c r="AB635" s="4">
        <v>79</v>
      </c>
      <c r="AC635" s="5" t="s">
        <v>270</v>
      </c>
      <c r="AD635" s="83" t="s">
        <v>107</v>
      </c>
      <c r="AE635" s="83"/>
      <c r="AH635" s="67"/>
      <c r="AI635"/>
      <c r="AJ635" s="67"/>
      <c r="AK635"/>
      <c r="AO635" s="39">
        <f t="shared" si="27"/>
        <v>0</v>
      </c>
      <c r="AP635" s="39"/>
      <c r="AQ635" s="39" t="str">
        <f t="shared" si="28"/>
        <v>Write In</v>
      </c>
    </row>
    <row r="636" spans="1:43" thickBot="1" x14ac:dyDescent="0.3">
      <c r="A636" s="75">
        <v>635</v>
      </c>
      <c r="B636" s="64">
        <v>19</v>
      </c>
      <c r="C636" s="66"/>
      <c r="D636" s="65"/>
      <c r="E636" s="55"/>
      <c r="F636" s="56"/>
      <c r="G636" s="58"/>
      <c r="H636" s="58"/>
      <c r="I636" s="58"/>
      <c r="J636" s="55"/>
      <c r="K636" s="55"/>
      <c r="L636" s="55"/>
      <c r="M636" s="55"/>
      <c r="O636" s="55"/>
      <c r="P636" s="55"/>
      <c r="Q636" s="55"/>
      <c r="R636" s="55"/>
      <c r="S636" s="55"/>
      <c r="T636" s="54">
        <v>1</v>
      </c>
      <c r="U636" s="53" t="s">
        <v>269</v>
      </c>
      <c r="V636" s="40" t="s">
        <v>129</v>
      </c>
      <c r="W636" s="15">
        <v>4</v>
      </c>
      <c r="X636" s="15" t="s">
        <v>72</v>
      </c>
      <c r="Y636" s="15"/>
      <c r="Z636" s="15"/>
      <c r="AA636" s="15"/>
      <c r="AB636" s="4">
        <v>80</v>
      </c>
      <c r="AC636" s="5" t="s">
        <v>270</v>
      </c>
      <c r="AD636" s="5" t="s">
        <v>105</v>
      </c>
      <c r="AH636" s="67"/>
      <c r="AI636"/>
      <c r="AJ636" s="67"/>
      <c r="AK636"/>
      <c r="AO636" s="39">
        <f t="shared" si="27"/>
        <v>0</v>
      </c>
      <c r="AP636" s="39"/>
      <c r="AQ636" s="39">
        <f t="shared" si="28"/>
        <v>0</v>
      </c>
    </row>
    <row r="637" spans="1:43" ht="16.5" thickBot="1" x14ac:dyDescent="0.3">
      <c r="A637" s="75">
        <v>636</v>
      </c>
      <c r="B637" s="64">
        <v>20</v>
      </c>
      <c r="C637" s="74" t="s">
        <v>98</v>
      </c>
      <c r="D637" s="71"/>
      <c r="E637" s="58">
        <v>1012</v>
      </c>
      <c r="F637" s="73"/>
      <c r="G637" s="59">
        <v>0</v>
      </c>
      <c r="H637" s="59">
        <v>0</v>
      </c>
      <c r="I637" s="58"/>
      <c r="J637" s="55"/>
      <c r="K637" s="55" t="s">
        <v>97</v>
      </c>
      <c r="L637" s="55"/>
      <c r="M637" s="55"/>
      <c r="N637" s="56"/>
      <c r="O637" s="55"/>
      <c r="P637" s="55"/>
      <c r="Q637" s="55"/>
      <c r="R637" s="55"/>
      <c r="S637" s="55"/>
      <c r="T637" s="54">
        <v>1</v>
      </c>
      <c r="U637" s="53" t="s">
        <v>269</v>
      </c>
      <c r="V637" s="40" t="s">
        <v>129</v>
      </c>
      <c r="W637" s="15">
        <v>4</v>
      </c>
      <c r="X637" s="15" t="s">
        <v>72</v>
      </c>
      <c r="Y637" s="15"/>
      <c r="Z637" s="15"/>
      <c r="AA637" s="15"/>
      <c r="AH637" s="67"/>
      <c r="AI637"/>
      <c r="AJ637" s="67"/>
      <c r="AK637"/>
      <c r="AO637" s="39">
        <f t="shared" si="27"/>
        <v>0</v>
      </c>
      <c r="AP637" s="39"/>
      <c r="AQ637" s="39">
        <f t="shared" si="28"/>
        <v>0</v>
      </c>
    </row>
    <row r="638" spans="1:43" ht="16.5" thickBot="1" x14ac:dyDescent="0.3">
      <c r="A638" s="75">
        <v>637</v>
      </c>
      <c r="B638" s="64">
        <v>21</v>
      </c>
      <c r="C638" s="74" t="s">
        <v>96</v>
      </c>
      <c r="D638" s="71"/>
      <c r="E638" s="58">
        <v>1012</v>
      </c>
      <c r="F638" s="73"/>
      <c r="G638" s="59">
        <v>0</v>
      </c>
      <c r="H638" s="59">
        <v>0</v>
      </c>
      <c r="I638" s="58"/>
      <c r="J638" s="55"/>
      <c r="K638" s="55" t="s">
        <v>95</v>
      </c>
      <c r="L638" s="55"/>
      <c r="M638" s="55"/>
      <c r="N638" s="56"/>
      <c r="O638" s="55"/>
      <c r="P638" s="55"/>
      <c r="Q638" s="55"/>
      <c r="R638" s="55"/>
      <c r="S638" s="55"/>
      <c r="T638" s="54">
        <v>1</v>
      </c>
      <c r="U638" s="53" t="s">
        <v>269</v>
      </c>
      <c r="V638" s="40" t="s">
        <v>129</v>
      </c>
      <c r="W638" s="15">
        <v>4</v>
      </c>
      <c r="X638" s="15" t="s">
        <v>72</v>
      </c>
      <c r="Y638" s="15"/>
      <c r="Z638" s="15"/>
      <c r="AA638" s="15"/>
      <c r="AH638" s="67"/>
      <c r="AI638"/>
      <c r="AJ638" s="67"/>
      <c r="AK638"/>
      <c r="AO638" s="39">
        <f t="shared" si="27"/>
        <v>0</v>
      </c>
      <c r="AP638" s="39"/>
      <c r="AQ638" s="39">
        <f t="shared" si="28"/>
        <v>0</v>
      </c>
    </row>
    <row r="639" spans="1:43" ht="16.5" thickBot="1" x14ac:dyDescent="0.3">
      <c r="A639" s="75">
        <v>638</v>
      </c>
      <c r="B639" s="64">
        <v>22</v>
      </c>
      <c r="C639" s="74" t="s">
        <v>94</v>
      </c>
      <c r="D639" s="71"/>
      <c r="E639" s="58">
        <v>1012</v>
      </c>
      <c r="F639" s="73"/>
      <c r="G639" s="59">
        <v>0</v>
      </c>
      <c r="H639" s="59">
        <v>0</v>
      </c>
      <c r="I639" s="58"/>
      <c r="J639" s="55"/>
      <c r="K639" s="55" t="s">
        <v>93</v>
      </c>
      <c r="L639" s="55"/>
      <c r="M639" s="55"/>
      <c r="N639" s="56"/>
      <c r="O639" s="55"/>
      <c r="P639" s="55"/>
      <c r="Q639" s="55"/>
      <c r="R639" s="55"/>
      <c r="S639" s="55"/>
      <c r="T639" s="54">
        <v>1</v>
      </c>
      <c r="U639" s="53" t="s">
        <v>269</v>
      </c>
      <c r="V639" s="40" t="s">
        <v>129</v>
      </c>
      <c r="W639" s="15">
        <v>4</v>
      </c>
      <c r="X639" s="15" t="s">
        <v>72</v>
      </c>
      <c r="Y639" s="15"/>
      <c r="Z639" s="15"/>
      <c r="AA639" s="15"/>
      <c r="AH639" s="67"/>
      <c r="AI639"/>
      <c r="AJ639" s="67"/>
      <c r="AK639"/>
      <c r="AO639" s="39">
        <f t="shared" si="27"/>
        <v>0</v>
      </c>
      <c r="AP639" s="39"/>
      <c r="AQ639" s="39">
        <f t="shared" si="28"/>
        <v>0</v>
      </c>
    </row>
    <row r="640" spans="1:43" ht="16.5" thickBot="1" x14ac:dyDescent="0.3">
      <c r="A640" s="75">
        <v>639</v>
      </c>
      <c r="B640" s="64">
        <v>23</v>
      </c>
      <c r="C640" s="74" t="s">
        <v>77</v>
      </c>
      <c r="D640" s="71"/>
      <c r="E640" s="58">
        <v>1012</v>
      </c>
      <c r="F640" s="73"/>
      <c r="G640" s="59">
        <v>0</v>
      </c>
      <c r="H640" s="59">
        <v>0</v>
      </c>
      <c r="I640" s="58"/>
      <c r="J640" s="55"/>
      <c r="K640" s="55" t="s">
        <v>77</v>
      </c>
      <c r="L640" s="55"/>
      <c r="M640" s="55"/>
      <c r="N640" s="56"/>
      <c r="O640" s="55"/>
      <c r="P640" s="55"/>
      <c r="Q640" s="55"/>
      <c r="R640" s="55"/>
      <c r="S640" s="55"/>
      <c r="T640" s="54">
        <v>1</v>
      </c>
      <c r="U640" s="53" t="s">
        <v>269</v>
      </c>
      <c r="V640" s="40" t="s">
        <v>129</v>
      </c>
      <c r="W640" s="15">
        <v>4</v>
      </c>
      <c r="X640" s="15" t="s">
        <v>72</v>
      </c>
      <c r="Y640" s="15"/>
      <c r="Z640" s="15"/>
      <c r="AA640" s="15"/>
      <c r="AH640" s="67"/>
      <c r="AI640"/>
      <c r="AJ640" s="67"/>
      <c r="AK640"/>
      <c r="AO640" s="39">
        <f t="shared" si="27"/>
        <v>0</v>
      </c>
      <c r="AP640" s="39"/>
      <c r="AQ640" s="39">
        <f t="shared" si="28"/>
        <v>0</v>
      </c>
    </row>
    <row r="641" spans="1:43" ht="16.5" thickBot="1" x14ac:dyDescent="0.3">
      <c r="A641" s="75">
        <v>640</v>
      </c>
      <c r="B641" s="64">
        <v>24</v>
      </c>
      <c r="C641" s="72" t="s">
        <v>92</v>
      </c>
      <c r="D641" s="71"/>
      <c r="E641" s="68">
        <v>1012</v>
      </c>
      <c r="F641" s="70"/>
      <c r="G641" s="59">
        <v>0</v>
      </c>
      <c r="H641" s="59">
        <v>0</v>
      </c>
      <c r="I641" s="69"/>
      <c r="J641" s="68"/>
      <c r="K641" s="68" t="s">
        <v>91</v>
      </c>
      <c r="L641" s="55"/>
      <c r="M641" s="55"/>
      <c r="N641" s="56"/>
      <c r="O641" s="55"/>
      <c r="P641" s="55"/>
      <c r="Q641" s="55"/>
      <c r="R641" s="55"/>
      <c r="S641" s="55"/>
      <c r="T641" s="54">
        <v>1</v>
      </c>
      <c r="U641" s="53" t="s">
        <v>269</v>
      </c>
      <c r="V641" s="40" t="s">
        <v>129</v>
      </c>
      <c r="W641" s="15">
        <v>4</v>
      </c>
      <c r="X641" s="15" t="s">
        <v>72</v>
      </c>
      <c r="Y641" s="15"/>
      <c r="Z641" s="15"/>
      <c r="AA641" s="15"/>
      <c r="AH641" s="67"/>
      <c r="AI641"/>
      <c r="AJ641" s="67"/>
      <c r="AK641"/>
      <c r="AO641" s="39">
        <f t="shared" si="27"/>
        <v>0</v>
      </c>
      <c r="AP641" s="39"/>
      <c r="AQ641" s="39">
        <f t="shared" si="28"/>
        <v>0</v>
      </c>
    </row>
    <row r="642" spans="1:43" x14ac:dyDescent="0.25">
      <c r="A642" s="75">
        <v>641</v>
      </c>
      <c r="B642" s="64">
        <v>25</v>
      </c>
      <c r="C642" s="66"/>
      <c r="D642" s="65"/>
      <c r="E642" s="55"/>
      <c r="F642" s="56"/>
      <c r="G642" s="59"/>
      <c r="H642" s="58"/>
      <c r="I642" s="58"/>
      <c r="J642" s="55"/>
      <c r="K642" s="55"/>
      <c r="L642" s="55"/>
      <c r="M642" s="55"/>
      <c r="N642" s="56"/>
      <c r="O642" s="55"/>
      <c r="P642" s="55"/>
      <c r="Q642" s="55"/>
      <c r="R642" s="55"/>
      <c r="S642" s="55"/>
      <c r="T642" s="54">
        <v>1</v>
      </c>
      <c r="U642" s="53" t="s">
        <v>269</v>
      </c>
      <c r="V642" s="40" t="s">
        <v>129</v>
      </c>
      <c r="W642" s="15">
        <v>4</v>
      </c>
      <c r="X642" s="15" t="s">
        <v>72</v>
      </c>
      <c r="Y642" s="15"/>
      <c r="Z642" s="15"/>
      <c r="AA642" s="15"/>
      <c r="AH642" s="67"/>
      <c r="AI642"/>
      <c r="AJ642" s="67"/>
      <c r="AK642"/>
      <c r="AO642" s="39">
        <f t="shared" ref="AO642:AO705" si="29">_xlfn.XLOOKUP(B642,$AH$4:$AH$11,$AI$4:$AI$11,0)</f>
        <v>0</v>
      </c>
      <c r="AP642" s="39"/>
      <c r="AQ642" s="39">
        <f t="shared" si="28"/>
        <v>0</v>
      </c>
    </row>
    <row r="643" spans="1:43" x14ac:dyDescent="0.25">
      <c r="A643" s="75">
        <v>642</v>
      </c>
      <c r="B643" s="64">
        <v>26</v>
      </c>
      <c r="C643" s="63" t="s">
        <v>90</v>
      </c>
      <c r="D643" s="62"/>
      <c r="E643" s="61">
        <f>SUBTOTAL(9,G621:G641)</f>
        <v>4</v>
      </c>
      <c r="F643" s="60"/>
      <c r="G643" s="59"/>
      <c r="H643" s="58"/>
      <c r="I643" s="57"/>
      <c r="J643" s="55"/>
      <c r="K643" s="55" t="s">
        <v>89</v>
      </c>
      <c r="L643" s="55"/>
      <c r="M643" s="55"/>
      <c r="N643" s="56"/>
      <c r="O643" s="55"/>
      <c r="P643" s="55"/>
      <c r="Q643" s="55"/>
      <c r="R643" s="55"/>
      <c r="S643" s="55"/>
      <c r="T643" s="54">
        <v>1</v>
      </c>
      <c r="U643" s="53" t="s">
        <v>269</v>
      </c>
      <c r="V643" s="40" t="s">
        <v>129</v>
      </c>
      <c r="W643" s="15">
        <v>4</v>
      </c>
      <c r="X643" s="15" t="s">
        <v>72</v>
      </c>
      <c r="Y643" s="15"/>
      <c r="Z643" s="15"/>
      <c r="AA643" s="15"/>
      <c r="AH643" s="67"/>
      <c r="AI643"/>
      <c r="AJ643" s="67"/>
      <c r="AK643"/>
      <c r="AO643" s="39">
        <f t="shared" si="29"/>
        <v>0</v>
      </c>
      <c r="AP643" s="39"/>
      <c r="AQ643" s="39">
        <f t="shared" si="28"/>
        <v>0</v>
      </c>
    </row>
    <row r="644" spans="1:43" ht="16.5" thickBot="1" x14ac:dyDescent="0.3">
      <c r="A644" s="75">
        <v>643</v>
      </c>
      <c r="B644" s="52">
        <v>27</v>
      </c>
      <c r="C644" s="51" t="s">
        <v>88</v>
      </c>
      <c r="D644" s="50"/>
      <c r="E644" s="49">
        <f>SUBTOTAL(9,H621:H641)</f>
        <v>4</v>
      </c>
      <c r="F644" s="48">
        <f>SUBTOTAL(9,H621:H637)</f>
        <v>4</v>
      </c>
      <c r="G644" s="47"/>
      <c r="H644" s="46"/>
      <c r="I644" s="46"/>
      <c r="J644" s="45"/>
      <c r="K644" s="43" t="s">
        <v>87</v>
      </c>
      <c r="L644" s="43"/>
      <c r="M644" s="43"/>
      <c r="N644" s="44"/>
      <c r="O644" s="43"/>
      <c r="P644" s="43"/>
      <c r="Q644" s="43"/>
      <c r="R644" s="43"/>
      <c r="S644" s="43"/>
      <c r="T644" s="42">
        <v>1</v>
      </c>
      <c r="U644" s="106" t="s">
        <v>269</v>
      </c>
      <c r="V644" s="40" t="s">
        <v>129</v>
      </c>
      <c r="W644" s="15">
        <v>4</v>
      </c>
      <c r="X644" s="15" t="s">
        <v>72</v>
      </c>
      <c r="Y644" s="15"/>
      <c r="Z644" s="15"/>
      <c r="AA644" s="15"/>
      <c r="AH644" s="67"/>
      <c r="AI644"/>
      <c r="AJ644" s="67"/>
      <c r="AK644"/>
      <c r="AO644" s="39">
        <f t="shared" si="29"/>
        <v>0</v>
      </c>
      <c r="AP644" s="39"/>
      <c r="AQ644" s="39">
        <f t="shared" si="28"/>
        <v>0</v>
      </c>
    </row>
    <row r="645" spans="1:43" ht="16.5" thickBot="1" x14ac:dyDescent="0.3">
      <c r="A645" s="38">
        <v>644</v>
      </c>
      <c r="G645" s="13"/>
      <c r="U645" s="2" t="s">
        <v>268</v>
      </c>
      <c r="V645" s="40"/>
      <c r="W645" s="15"/>
      <c r="X645" s="15" t="s">
        <v>72</v>
      </c>
      <c r="Y645" s="15"/>
      <c r="Z645" s="15"/>
      <c r="AA645" s="15"/>
      <c r="AH645" s="67"/>
      <c r="AI645"/>
      <c r="AJ645" s="67"/>
      <c r="AK645"/>
      <c r="AO645" s="39">
        <f t="shared" si="29"/>
        <v>0</v>
      </c>
      <c r="AP645" s="39"/>
      <c r="AQ645" s="39">
        <f t="shared" ref="AQ645:AQ708" si="30">_xlfn.XLOOKUP(B645,$AH$12:$AH$19,$AI$12:$AI$19,0)</f>
        <v>0</v>
      </c>
    </row>
    <row r="646" spans="1:43" x14ac:dyDescent="0.25">
      <c r="A646" s="75">
        <v>645</v>
      </c>
      <c r="B646" s="105">
        <v>1</v>
      </c>
      <c r="C646" s="104" t="s">
        <v>41</v>
      </c>
      <c r="D646" s="103"/>
      <c r="E646" s="101"/>
      <c r="F646" s="102"/>
      <c r="G646" s="101" t="s">
        <v>263</v>
      </c>
      <c r="H646" s="98"/>
      <c r="I646" s="98"/>
      <c r="J646" s="98"/>
      <c r="K646" s="100" t="s">
        <v>118</v>
      </c>
      <c r="L646" s="98"/>
      <c r="M646" s="98"/>
      <c r="N646" s="99"/>
      <c r="O646" s="98"/>
      <c r="P646" s="98"/>
      <c r="Q646" s="98"/>
      <c r="R646" s="98"/>
      <c r="S646" s="98"/>
      <c r="T646" s="97">
        <v>4</v>
      </c>
      <c r="U646" s="96" t="s">
        <v>263</v>
      </c>
      <c r="V646" s="40" t="s">
        <v>135</v>
      </c>
      <c r="W646" s="15"/>
      <c r="X646" s="15"/>
      <c r="Y646" s="15" t="s">
        <v>71</v>
      </c>
      <c r="Z646" s="15"/>
      <c r="AA646" s="15"/>
      <c r="AH646" s="67"/>
      <c r="AI646"/>
      <c r="AJ646" s="67"/>
      <c r="AK646"/>
      <c r="AO646" s="39">
        <f t="shared" si="29"/>
        <v>0</v>
      </c>
      <c r="AP646" s="39"/>
      <c r="AQ646" s="39">
        <f t="shared" si="30"/>
        <v>0</v>
      </c>
    </row>
    <row r="647" spans="1:43" ht="16.5" thickBot="1" x14ac:dyDescent="0.3">
      <c r="A647" s="75">
        <v>646</v>
      </c>
      <c r="B647" s="64">
        <v>2</v>
      </c>
      <c r="C647" s="66" t="s">
        <v>116</v>
      </c>
      <c r="D647" s="65"/>
      <c r="E647" s="55"/>
      <c r="F647" s="56"/>
      <c r="H647" s="55"/>
      <c r="I647" s="58"/>
      <c r="J647" s="55"/>
      <c r="K647" s="55" t="s">
        <v>115</v>
      </c>
      <c r="L647" s="55"/>
      <c r="M647" s="55"/>
      <c r="N647" s="56"/>
      <c r="O647" s="55"/>
      <c r="P647" s="55"/>
      <c r="Q647" s="55"/>
      <c r="R647" s="55"/>
      <c r="S647" s="55"/>
      <c r="T647" s="54">
        <v>4</v>
      </c>
      <c r="U647" s="53" t="s">
        <v>263</v>
      </c>
      <c r="V647" s="40" t="s">
        <v>134</v>
      </c>
      <c r="W647" s="15"/>
      <c r="X647" s="15"/>
      <c r="Y647" s="15" t="s">
        <v>71</v>
      </c>
      <c r="Z647" s="15"/>
      <c r="AA647" s="15"/>
      <c r="AH647" s="67"/>
      <c r="AI647"/>
      <c r="AJ647" s="67"/>
      <c r="AK647"/>
      <c r="AO647" s="39">
        <f t="shared" si="29"/>
        <v>0</v>
      </c>
      <c r="AP647" s="39"/>
      <c r="AQ647" s="39">
        <f t="shared" si="30"/>
        <v>0</v>
      </c>
    </row>
    <row r="648" spans="1:43" ht="16.5" hidden="1" thickBot="1" x14ac:dyDescent="0.3">
      <c r="A648" s="75">
        <v>647</v>
      </c>
      <c r="B648" s="64">
        <v>3</v>
      </c>
      <c r="C648" s="79" t="s">
        <v>113</v>
      </c>
      <c r="D648" s="78"/>
      <c r="E648" s="55"/>
      <c r="F648" s="56"/>
      <c r="H648" s="55"/>
      <c r="I648" s="58"/>
      <c r="J648" s="55"/>
      <c r="K648" s="55" t="s">
        <v>103</v>
      </c>
      <c r="L648" s="55"/>
      <c r="M648" s="55"/>
      <c r="N648" s="56"/>
      <c r="O648" s="55"/>
      <c r="P648" s="55"/>
      <c r="Q648" s="55"/>
      <c r="R648" s="55"/>
      <c r="S648" s="55"/>
      <c r="T648" s="55"/>
      <c r="U648" s="53" t="s">
        <v>263</v>
      </c>
      <c r="V648" s="40" t="s">
        <v>133</v>
      </c>
      <c r="W648" s="15"/>
      <c r="X648" s="15"/>
      <c r="Y648" s="15" t="s">
        <v>71</v>
      </c>
      <c r="Z648" s="15"/>
      <c r="AA648" s="15"/>
      <c r="AH648" s="67"/>
      <c r="AI648"/>
      <c r="AJ648" s="67"/>
      <c r="AK648"/>
      <c r="AO648" s="39" t="str">
        <f t="shared" si="29"/>
        <v>BOC District 2</v>
      </c>
      <c r="AP648" s="39"/>
      <c r="AQ648" s="39">
        <f t="shared" si="30"/>
        <v>0</v>
      </c>
    </row>
    <row r="649" spans="1:43" hidden="1" thickBot="1" x14ac:dyDescent="0.3">
      <c r="A649" s="75">
        <v>648</v>
      </c>
      <c r="B649" s="64">
        <v>4</v>
      </c>
      <c r="C649" s="66" t="str">
        <f>IF(G649=1,AO649," ")</f>
        <v xml:space="preserve"> </v>
      </c>
      <c r="D649" s="65"/>
      <c r="E649" s="55"/>
      <c r="F649" s="56"/>
      <c r="G649" s="58"/>
      <c r="H649" s="58"/>
      <c r="I649" s="58" t="str">
        <f>IF(C649=$AI$5,$AJ$5," ")</f>
        <v xml:space="preserve"> </v>
      </c>
      <c r="J649" s="55"/>
      <c r="K649" s="55" t="s">
        <v>103</v>
      </c>
      <c r="L649" s="55"/>
      <c r="M649" s="55"/>
      <c r="N649" s="56"/>
      <c r="O649" s="55"/>
      <c r="P649" s="55"/>
      <c r="Q649" s="55"/>
      <c r="R649" s="55"/>
      <c r="S649" s="55"/>
      <c r="T649" s="55"/>
      <c r="U649" s="53" t="s">
        <v>263</v>
      </c>
      <c r="V649" s="40" t="s">
        <v>133</v>
      </c>
      <c r="W649" s="15"/>
      <c r="X649" s="15"/>
      <c r="Y649" s="15" t="s">
        <v>71</v>
      </c>
      <c r="Z649" s="15"/>
      <c r="AA649" s="15"/>
      <c r="AH649" s="67"/>
      <c r="AI649"/>
      <c r="AJ649" s="67"/>
      <c r="AK649"/>
      <c r="AO649" s="39" t="str">
        <f t="shared" si="29"/>
        <v xml:space="preserve">Alicia Adams </v>
      </c>
      <c r="AP649" s="39"/>
      <c r="AQ649" s="39">
        <f t="shared" si="30"/>
        <v>0</v>
      </c>
    </row>
    <row r="650" spans="1:43" hidden="1" thickBot="1" x14ac:dyDescent="0.3">
      <c r="A650" s="75">
        <v>649</v>
      </c>
      <c r="B650" s="64">
        <v>5</v>
      </c>
      <c r="C650" s="66" t="str">
        <f>IF(G650=1,AO650," ")</f>
        <v xml:space="preserve"> </v>
      </c>
      <c r="D650" s="65"/>
      <c r="E650" s="55"/>
      <c r="F650" s="56"/>
      <c r="G650" s="58"/>
      <c r="H650" s="58"/>
      <c r="I650" s="58" t="str">
        <f>IF(C650=$AI$6,$AJ$6," ")</f>
        <v xml:space="preserve"> </v>
      </c>
      <c r="J650" s="55"/>
      <c r="K650" s="55" t="s">
        <v>103</v>
      </c>
      <c r="L650" s="55"/>
      <c r="M650" s="55"/>
      <c r="N650" s="56"/>
      <c r="O650" s="55"/>
      <c r="P650" s="55"/>
      <c r="Q650" s="55"/>
      <c r="R650" s="55"/>
      <c r="S650" s="55"/>
      <c r="T650" s="55"/>
      <c r="U650" s="53" t="s">
        <v>263</v>
      </c>
      <c r="V650" s="40" t="s">
        <v>133</v>
      </c>
      <c r="W650" s="15"/>
      <c r="X650" s="15"/>
      <c r="Y650" s="15" t="s">
        <v>71</v>
      </c>
      <c r="Z650" s="15"/>
      <c r="AA650" s="15"/>
      <c r="AH650" s="67"/>
      <c r="AI650"/>
      <c r="AJ650" s="67"/>
      <c r="AK650"/>
      <c r="AO650" s="39" t="str">
        <f t="shared" si="29"/>
        <v>Erick Allen</v>
      </c>
      <c r="AP650" s="39"/>
      <c r="AQ650" s="39">
        <f t="shared" si="30"/>
        <v>0</v>
      </c>
    </row>
    <row r="651" spans="1:43" hidden="1" thickBot="1" x14ac:dyDescent="0.3">
      <c r="A651" s="75">
        <v>650</v>
      </c>
      <c r="B651" s="64">
        <v>6</v>
      </c>
      <c r="C651" s="66" t="str">
        <f>IF(G651=1,AO651," ")</f>
        <v xml:space="preserve"> </v>
      </c>
      <c r="D651" s="65"/>
      <c r="E651" s="55"/>
      <c r="F651" s="56"/>
      <c r="G651" s="58"/>
      <c r="H651" s="58"/>
      <c r="I651" s="58" t="str">
        <f>IF(C651=$AI$7,$AJ$7," ")</f>
        <v xml:space="preserve"> </v>
      </c>
      <c r="J651" s="55"/>
      <c r="K651" s="55" t="s">
        <v>103</v>
      </c>
      <c r="L651" s="55"/>
      <c r="M651" s="55"/>
      <c r="N651" s="56"/>
      <c r="O651" s="55"/>
      <c r="P651" s="55"/>
      <c r="Q651" s="55"/>
      <c r="R651" s="55"/>
      <c r="S651" s="55"/>
      <c r="T651" s="55"/>
      <c r="U651" s="53" t="s">
        <v>263</v>
      </c>
      <c r="V651" s="40" t="s">
        <v>133</v>
      </c>
      <c r="W651" s="15"/>
      <c r="X651" s="15"/>
      <c r="Y651" s="15" t="s">
        <v>71</v>
      </c>
      <c r="Z651" s="15"/>
      <c r="AA651" s="15"/>
      <c r="AH651" s="67"/>
      <c r="AI651"/>
      <c r="AJ651" s="67"/>
      <c r="AK651"/>
      <c r="AO651" s="39" t="str">
        <f t="shared" si="29"/>
        <v>Jaha V. Howard</v>
      </c>
      <c r="AP651" s="39"/>
      <c r="AQ651" s="39">
        <f t="shared" si="30"/>
        <v>0</v>
      </c>
    </row>
    <row r="652" spans="1:43" hidden="1" thickBot="1" x14ac:dyDescent="0.3">
      <c r="A652" s="75">
        <v>651</v>
      </c>
      <c r="B652" s="64">
        <v>7</v>
      </c>
      <c r="C652" s="66" t="str">
        <f>IF(G652=1,AO652," ")</f>
        <v xml:space="preserve"> </v>
      </c>
      <c r="D652" s="65"/>
      <c r="E652" s="55"/>
      <c r="F652" s="56"/>
      <c r="G652" s="58"/>
      <c r="H652" s="58"/>
      <c r="I652" s="58" t="str">
        <f>IF(C652=$AI$8,$AJ$8," ")</f>
        <v xml:space="preserve"> </v>
      </c>
      <c r="J652" s="55"/>
      <c r="K652" s="55" t="s">
        <v>103</v>
      </c>
      <c r="L652" s="55"/>
      <c r="M652" s="55"/>
      <c r="N652" s="56"/>
      <c r="O652" s="55"/>
      <c r="P652" s="55"/>
      <c r="Q652" s="55"/>
      <c r="R652" s="55"/>
      <c r="S652" s="55"/>
      <c r="T652" s="55"/>
      <c r="U652" s="53" t="s">
        <v>263</v>
      </c>
      <c r="V652" s="40" t="s">
        <v>133</v>
      </c>
      <c r="W652" s="15"/>
      <c r="X652" s="15"/>
      <c r="Y652" s="15" t="s">
        <v>71</v>
      </c>
      <c r="Z652" s="15"/>
      <c r="AA652" s="15"/>
      <c r="AH652" s="67"/>
      <c r="AI652"/>
      <c r="AJ652" s="67"/>
      <c r="AK652"/>
      <c r="AO652" s="39" t="str">
        <f t="shared" si="29"/>
        <v>Tanisha Whorton</v>
      </c>
      <c r="AP652" s="39"/>
      <c r="AQ652" s="39">
        <f t="shared" si="30"/>
        <v>0</v>
      </c>
    </row>
    <row r="653" spans="1:43" hidden="1" thickBot="1" x14ac:dyDescent="0.3">
      <c r="A653" s="75">
        <v>652</v>
      </c>
      <c r="B653" s="64">
        <v>8</v>
      </c>
      <c r="C653" s="66" t="str">
        <f>IF(G653=1,AO653," ")</f>
        <v xml:space="preserve"> </v>
      </c>
      <c r="D653" s="65"/>
      <c r="E653" s="55"/>
      <c r="F653" s="56"/>
      <c r="G653" s="58"/>
      <c r="H653" s="58"/>
      <c r="I653" s="58" t="str">
        <f>IF(C653=$AI$9,$AJ$9," ")</f>
        <v xml:space="preserve"> </v>
      </c>
      <c r="J653" s="55"/>
      <c r="K653" s="55" t="s">
        <v>103</v>
      </c>
      <c r="L653" s="55"/>
      <c r="M653" s="55"/>
      <c r="N653" s="56"/>
      <c r="O653" s="55"/>
      <c r="P653" s="55"/>
      <c r="Q653" s="55"/>
      <c r="R653" s="55"/>
      <c r="S653" s="55"/>
      <c r="T653" s="55"/>
      <c r="U653" s="53" t="s">
        <v>263</v>
      </c>
      <c r="V653" s="40" t="s">
        <v>133</v>
      </c>
      <c r="W653" s="15"/>
      <c r="X653" s="15"/>
      <c r="Y653" s="15" t="s">
        <v>71</v>
      </c>
      <c r="Z653" s="15"/>
      <c r="AA653" s="15"/>
      <c r="AH653" s="67"/>
      <c r="AI653"/>
      <c r="AJ653" s="67"/>
      <c r="AK653"/>
      <c r="AO653" s="39" t="str">
        <f t="shared" si="29"/>
        <v>Tracy Stevenson</v>
      </c>
      <c r="AP653" s="39"/>
      <c r="AQ653" s="39">
        <f t="shared" si="30"/>
        <v>0</v>
      </c>
    </row>
    <row r="654" spans="1:43" hidden="1" thickBot="1" x14ac:dyDescent="0.3">
      <c r="A654" s="75">
        <v>653</v>
      </c>
      <c r="B654" s="64">
        <v>9</v>
      </c>
      <c r="C654" s="74" t="str">
        <f>IF(G654=1,AQ654,IF(G654="BLK",$AI$17," "))</f>
        <v xml:space="preserve"> </v>
      </c>
      <c r="D654" s="129"/>
      <c r="E654" s="55"/>
      <c r="F654" s="56"/>
      <c r="G654" s="58"/>
      <c r="H654" s="58"/>
      <c r="I654" s="58" t="str">
        <f>IF(C654=$AI$10,$AJ$10," ")</f>
        <v xml:space="preserve"> </v>
      </c>
      <c r="J654" s="55"/>
      <c r="K654" s="55" t="s">
        <v>103</v>
      </c>
      <c r="L654" s="55"/>
      <c r="M654" s="55"/>
      <c r="N654" s="56"/>
      <c r="O654" s="55"/>
      <c r="P654" s="55"/>
      <c r="Q654" s="55"/>
      <c r="R654" s="55"/>
      <c r="S654" s="55"/>
      <c r="T654" s="55"/>
      <c r="U654" s="53" t="s">
        <v>263</v>
      </c>
      <c r="V654" s="40" t="s">
        <v>133</v>
      </c>
      <c r="W654" s="15"/>
      <c r="X654" s="15"/>
      <c r="Y654" s="15" t="s">
        <v>71</v>
      </c>
      <c r="Z654" s="15"/>
      <c r="AA654" s="15"/>
      <c r="AH654" s="67"/>
      <c r="AI654"/>
      <c r="AJ654" s="67"/>
      <c r="AK654"/>
      <c r="AO654" s="39" t="str">
        <f t="shared" si="29"/>
        <v>BLANK</v>
      </c>
      <c r="AP654" s="39"/>
      <c r="AQ654" s="39">
        <f t="shared" si="30"/>
        <v>0</v>
      </c>
    </row>
    <row r="655" spans="1:43" hidden="1" thickBot="1" x14ac:dyDescent="0.3">
      <c r="A655" s="75">
        <v>654</v>
      </c>
      <c r="B655" s="64">
        <v>10</v>
      </c>
      <c r="C655" s="66" t="str">
        <f>IF(G655=1,AO655," ")</f>
        <v xml:space="preserve"> </v>
      </c>
      <c r="D655" s="65"/>
      <c r="E655" s="55"/>
      <c r="F655" s="56"/>
      <c r="G655" s="58"/>
      <c r="H655" s="58"/>
      <c r="I655" s="58" t="str">
        <f>IF(C655=$AI$10,$AJ$10," ")</f>
        <v xml:space="preserve"> </v>
      </c>
      <c r="J655" s="55"/>
      <c r="K655" s="55" t="s">
        <v>103</v>
      </c>
      <c r="L655" s="55"/>
      <c r="M655" s="55"/>
      <c r="N655" s="56"/>
      <c r="O655" s="55"/>
      <c r="P655" s="55"/>
      <c r="Q655" s="55"/>
      <c r="R655" s="55"/>
      <c r="S655" s="55"/>
      <c r="T655" s="55"/>
      <c r="U655" s="53" t="s">
        <v>263</v>
      </c>
      <c r="V655" s="40" t="s">
        <v>133</v>
      </c>
      <c r="W655" s="15"/>
      <c r="X655" s="15"/>
      <c r="Y655" s="15" t="s">
        <v>71</v>
      </c>
      <c r="Z655" s="15"/>
      <c r="AA655" s="15"/>
      <c r="AH655" s="67"/>
      <c r="AI655"/>
      <c r="AJ655" s="67"/>
      <c r="AK655"/>
      <c r="AO655" s="39" t="str">
        <f t="shared" si="29"/>
        <v>Write In</v>
      </c>
      <c r="AP655" s="39"/>
      <c r="AQ655" s="39">
        <f t="shared" si="30"/>
        <v>0</v>
      </c>
    </row>
    <row r="656" spans="1:43" ht="21.75" thickBot="1" x14ac:dyDescent="0.3">
      <c r="A656" s="75">
        <v>655</v>
      </c>
      <c r="B656" s="64">
        <v>11</v>
      </c>
      <c r="C656" s="92" t="s">
        <v>101</v>
      </c>
      <c r="D656" s="91" t="s">
        <v>112</v>
      </c>
      <c r="E656" s="87" t="s">
        <v>111</v>
      </c>
      <c r="F656" s="90" t="s">
        <v>110</v>
      </c>
      <c r="G656" s="113"/>
      <c r="H656" s="87"/>
      <c r="I656" s="87"/>
      <c r="J656" s="86"/>
      <c r="K656" s="86" t="s">
        <v>100</v>
      </c>
      <c r="L656" s="117">
        <v>1008</v>
      </c>
      <c r="M656" s="117">
        <v>1013</v>
      </c>
      <c r="N656" s="118">
        <v>1041</v>
      </c>
      <c r="O656" s="117">
        <v>1188</v>
      </c>
      <c r="P656" s="117" t="s">
        <v>109</v>
      </c>
      <c r="Q656" s="87">
        <v>4</v>
      </c>
      <c r="R656" s="87"/>
      <c r="S656" s="86"/>
      <c r="T656" s="85">
        <v>4</v>
      </c>
      <c r="U656" s="84" t="s">
        <v>263</v>
      </c>
      <c r="V656" s="40" t="s">
        <v>131</v>
      </c>
      <c r="W656" s="15"/>
      <c r="X656" s="15"/>
      <c r="Y656" s="15" t="s">
        <v>71</v>
      </c>
      <c r="Z656" s="15"/>
      <c r="AA656" s="15"/>
      <c r="AH656" s="67"/>
      <c r="AI656"/>
      <c r="AJ656" s="67"/>
      <c r="AK656"/>
      <c r="AO656" s="39">
        <f t="shared" si="29"/>
        <v>0</v>
      </c>
      <c r="AP656" s="39"/>
      <c r="AQ656" s="39" t="str">
        <f t="shared" si="30"/>
        <v>BOC District 4</v>
      </c>
    </row>
    <row r="657" spans="1:43" thickBot="1" x14ac:dyDescent="0.3">
      <c r="A657" s="75">
        <v>656</v>
      </c>
      <c r="B657" s="64">
        <v>12</v>
      </c>
      <c r="C657" s="66" t="str">
        <f>IF(G657=1,AQ657," ")</f>
        <v>Julien Grhas</v>
      </c>
      <c r="D657" s="71"/>
      <c r="E657" s="115">
        <v>1008</v>
      </c>
      <c r="F657" s="80">
        <v>81</v>
      </c>
      <c r="G657" s="58">
        <v>1</v>
      </c>
      <c r="H657" s="58">
        <f>G657</f>
        <v>1</v>
      </c>
      <c r="I657" s="58" t="str">
        <f>IF(C657=$AI$13,$AJ$13," ")</f>
        <v>REP</v>
      </c>
      <c r="J657" s="55" t="s">
        <v>104</v>
      </c>
      <c r="K657" s="55" t="s">
        <v>100</v>
      </c>
      <c r="L657" s="55"/>
      <c r="M657" s="55"/>
      <c r="N657" s="56"/>
      <c r="O657" s="55"/>
      <c r="P657" s="55"/>
      <c r="Q657" s="55"/>
      <c r="R657" s="55"/>
      <c r="S657" s="55"/>
      <c r="T657" s="54">
        <v>4</v>
      </c>
      <c r="U657" s="53" t="s">
        <v>263</v>
      </c>
      <c r="V657" s="40" t="s">
        <v>131</v>
      </c>
      <c r="W657" s="15">
        <v>4</v>
      </c>
      <c r="X657" s="15"/>
      <c r="Y657" s="15" t="s">
        <v>71</v>
      </c>
      <c r="Z657" s="15"/>
      <c r="AA657" s="15"/>
      <c r="AH657" s="67"/>
      <c r="AI657"/>
      <c r="AJ657" s="67"/>
      <c r="AK657"/>
      <c r="AO657" s="39">
        <f t="shared" si="29"/>
        <v>0</v>
      </c>
      <c r="AP657" s="39"/>
      <c r="AQ657" s="39" t="str">
        <f t="shared" si="30"/>
        <v>Julien Grhas</v>
      </c>
    </row>
    <row r="658" spans="1:43" thickBot="1" x14ac:dyDescent="0.3">
      <c r="A658" s="75">
        <v>657</v>
      </c>
      <c r="B658" s="64">
        <v>13</v>
      </c>
      <c r="C658" s="66" t="str">
        <f>IF(G658=1,AQ658," ")</f>
        <v>Matthew Hardwick</v>
      </c>
      <c r="D658" s="71"/>
      <c r="E658" s="115">
        <v>1013</v>
      </c>
      <c r="F658" s="80">
        <v>83</v>
      </c>
      <c r="G658" s="58">
        <v>1</v>
      </c>
      <c r="H658" s="58">
        <f>G658</f>
        <v>1</v>
      </c>
      <c r="I658" s="58" t="str">
        <f>IF(C658=$AI$14,$AJ$14," ")</f>
        <v>REP</v>
      </c>
      <c r="J658" s="55" t="s">
        <v>104</v>
      </c>
      <c r="K658" s="55" t="s">
        <v>100</v>
      </c>
      <c r="L658" s="55"/>
      <c r="M658" s="55"/>
      <c r="N658" s="56"/>
      <c r="O658" s="55"/>
      <c r="P658" s="55"/>
      <c r="Q658" s="55"/>
      <c r="R658" s="55"/>
      <c r="S658" s="55"/>
      <c r="T658" s="54">
        <v>4</v>
      </c>
      <c r="U658" s="53" t="s">
        <v>263</v>
      </c>
      <c r="V658" s="40" t="s">
        <v>131</v>
      </c>
      <c r="W658" s="15">
        <v>4</v>
      </c>
      <c r="X658" s="15"/>
      <c r="Y658" s="15" t="s">
        <v>71</v>
      </c>
      <c r="Z658" s="15"/>
      <c r="AA658" s="15"/>
      <c r="AJ658" s="67"/>
      <c r="AK658"/>
      <c r="AO658" s="39">
        <f t="shared" si="29"/>
        <v>0</v>
      </c>
      <c r="AP658" s="39"/>
      <c r="AQ658" s="39" t="str">
        <f t="shared" si="30"/>
        <v>Matthew Hardwick</v>
      </c>
    </row>
    <row r="659" spans="1:43" thickBot="1" x14ac:dyDescent="0.3">
      <c r="A659" s="75">
        <v>658</v>
      </c>
      <c r="B659" s="64">
        <v>14</v>
      </c>
      <c r="C659" s="66" t="str">
        <f>IF(G659=1,AQ659," ")</f>
        <v>Yashica Marshall</v>
      </c>
      <c r="D659" s="71"/>
      <c r="E659" s="114">
        <v>1008</v>
      </c>
      <c r="F659" s="80">
        <v>82</v>
      </c>
      <c r="G659" s="58">
        <v>1</v>
      </c>
      <c r="H659" s="58">
        <f>G659</f>
        <v>1</v>
      </c>
      <c r="I659" s="58" t="str">
        <f>IF(C659=$AI$15,$AJ$15," ")</f>
        <v>DEM</v>
      </c>
      <c r="J659" s="55" t="s">
        <v>104</v>
      </c>
      <c r="K659" s="55" t="s">
        <v>100</v>
      </c>
      <c r="L659" s="55"/>
      <c r="M659" s="55"/>
      <c r="N659" s="56"/>
      <c r="O659" s="55"/>
      <c r="P659" s="55"/>
      <c r="Q659" s="55"/>
      <c r="R659" s="55"/>
      <c r="S659" s="55"/>
      <c r="T659" s="54">
        <v>4</v>
      </c>
      <c r="U659" s="53" t="s">
        <v>263</v>
      </c>
      <c r="V659" s="40" t="s">
        <v>131</v>
      </c>
      <c r="W659" s="15">
        <v>4</v>
      </c>
      <c r="X659" s="15"/>
      <c r="Y659" s="15" t="s">
        <v>71</v>
      </c>
      <c r="Z659" s="15"/>
      <c r="AA659" s="15"/>
      <c r="AB659" s="4">
        <v>81</v>
      </c>
      <c r="AC659" s="5" t="s">
        <v>267</v>
      </c>
      <c r="AD659" s="83" t="s">
        <v>107</v>
      </c>
      <c r="AE659" s="83"/>
      <c r="AJ659" s="67"/>
      <c r="AK659"/>
      <c r="AO659" s="39">
        <f t="shared" si="29"/>
        <v>0</v>
      </c>
      <c r="AP659" s="39"/>
      <c r="AQ659" s="39" t="str">
        <f t="shared" si="30"/>
        <v>Yashica Marshall</v>
      </c>
    </row>
    <row r="660" spans="1:43" thickBot="1" x14ac:dyDescent="0.3">
      <c r="A660" s="75">
        <v>659</v>
      </c>
      <c r="B660" s="64">
        <v>15</v>
      </c>
      <c r="C660" s="66" t="str">
        <f>IF(G660=1,AQ660," ")</f>
        <v>Monique Sheffield</v>
      </c>
      <c r="D660" s="71"/>
      <c r="E660" s="114">
        <v>1013</v>
      </c>
      <c r="F660" s="80">
        <v>84</v>
      </c>
      <c r="G660" s="58">
        <v>1</v>
      </c>
      <c r="H660" s="58">
        <f>G660</f>
        <v>1</v>
      </c>
      <c r="I660" s="58" t="str">
        <f>IF(C660=$AI$16,$AJ$16," ")</f>
        <v>DEM</v>
      </c>
      <c r="J660" s="55" t="s">
        <v>104</v>
      </c>
      <c r="K660" s="55" t="s">
        <v>100</v>
      </c>
      <c r="L660" s="55"/>
      <c r="M660" s="55"/>
      <c r="N660" s="56"/>
      <c r="O660" s="55"/>
      <c r="P660" s="55"/>
      <c r="Q660" s="55"/>
      <c r="R660" s="55"/>
      <c r="S660" s="55"/>
      <c r="T660" s="54">
        <v>4</v>
      </c>
      <c r="U660" s="53" t="s">
        <v>263</v>
      </c>
      <c r="V660" s="40" t="s">
        <v>131</v>
      </c>
      <c r="W660" s="15">
        <v>4</v>
      </c>
      <c r="X660" s="15"/>
      <c r="Y660" s="15" t="s">
        <v>71</v>
      </c>
      <c r="Z660" s="15"/>
      <c r="AA660" s="15"/>
      <c r="AB660" s="4">
        <v>83</v>
      </c>
      <c r="AC660" s="5" t="s">
        <v>266</v>
      </c>
      <c r="AD660" s="83" t="s">
        <v>107</v>
      </c>
      <c r="AE660" s="83"/>
      <c r="AJ660" s="67"/>
      <c r="AK660"/>
      <c r="AO660" s="39">
        <f t="shared" si="29"/>
        <v>0</v>
      </c>
      <c r="AP660" s="39"/>
      <c r="AQ660" s="39" t="str">
        <f t="shared" si="30"/>
        <v>Monique Sheffield</v>
      </c>
    </row>
    <row r="661" spans="1:43" ht="15" x14ac:dyDescent="0.25">
      <c r="A661" s="75">
        <v>660</v>
      </c>
      <c r="B661" s="64">
        <v>16</v>
      </c>
      <c r="C661" s="74" t="str">
        <f>IF(G661=1,AQ661,IF(G661="BLK",$AI$17," "))</f>
        <v xml:space="preserve"> </v>
      </c>
      <c r="D661" s="129"/>
      <c r="E661" s="114"/>
      <c r="F661" s="90"/>
      <c r="G661" s="58"/>
      <c r="H661" s="58"/>
      <c r="I661" s="58"/>
      <c r="J661" s="55"/>
      <c r="K661" s="55" t="s">
        <v>100</v>
      </c>
      <c r="L661" s="55"/>
      <c r="M661" s="55"/>
      <c r="N661" s="56"/>
      <c r="O661" s="55"/>
      <c r="P661" s="55"/>
      <c r="Q661" s="55"/>
      <c r="R661" s="55"/>
      <c r="S661" s="55"/>
      <c r="T661" s="54">
        <v>4</v>
      </c>
      <c r="U661" s="53" t="s">
        <v>263</v>
      </c>
      <c r="V661" s="40" t="s">
        <v>131</v>
      </c>
      <c r="W661" s="15">
        <v>4</v>
      </c>
      <c r="X661" s="15"/>
      <c r="Y661" s="15" t="s">
        <v>71</v>
      </c>
      <c r="Z661" s="15"/>
      <c r="AA661" s="15"/>
      <c r="AB661" s="4">
        <v>85</v>
      </c>
      <c r="AC661" s="5" t="s">
        <v>265</v>
      </c>
      <c r="AD661" s="83" t="s">
        <v>107</v>
      </c>
      <c r="AE661" s="83"/>
      <c r="AJ661" s="67"/>
      <c r="AK661"/>
      <c r="AO661" s="39">
        <f t="shared" si="29"/>
        <v>0</v>
      </c>
      <c r="AP661" s="39"/>
      <c r="AQ661" s="39" t="str">
        <f t="shared" si="30"/>
        <v>BLANK</v>
      </c>
    </row>
    <row r="662" spans="1:43" ht="15" x14ac:dyDescent="0.25">
      <c r="A662" s="75">
        <v>661</v>
      </c>
      <c r="B662" s="64">
        <v>17</v>
      </c>
      <c r="C662" s="74" t="str">
        <f>IF(G662=1,AQ662,IF(G662="BLK",$AI$17," "))</f>
        <v xml:space="preserve"> </v>
      </c>
      <c r="D662" s="129"/>
      <c r="E662" s="114"/>
      <c r="F662" s="90"/>
      <c r="G662" s="58"/>
      <c r="H662" s="58"/>
      <c r="I662" s="58"/>
      <c r="J662" s="55"/>
      <c r="K662" s="55" t="s">
        <v>100</v>
      </c>
      <c r="L662" s="55"/>
      <c r="M662" s="55"/>
      <c r="N662" s="56"/>
      <c r="O662" s="55"/>
      <c r="P662" s="55"/>
      <c r="Q662" s="55"/>
      <c r="R662" s="55"/>
      <c r="S662" s="55"/>
      <c r="T662" s="54">
        <v>4</v>
      </c>
      <c r="U662" s="53" t="s">
        <v>263</v>
      </c>
      <c r="V662" s="40" t="s">
        <v>131</v>
      </c>
      <c r="W662" s="15">
        <v>4</v>
      </c>
      <c r="X662" s="15"/>
      <c r="Y662" s="15" t="s">
        <v>71</v>
      </c>
      <c r="Z662" s="15"/>
      <c r="AA662" s="15"/>
      <c r="AB662" s="4">
        <v>87</v>
      </c>
      <c r="AC662" s="5" t="s">
        <v>264</v>
      </c>
      <c r="AD662" s="83" t="s">
        <v>107</v>
      </c>
      <c r="AE662" s="83"/>
      <c r="AJ662" s="67"/>
      <c r="AK662"/>
      <c r="AO662" s="39">
        <f t="shared" si="29"/>
        <v>0</v>
      </c>
      <c r="AP662" s="39"/>
      <c r="AQ662" s="39" t="str">
        <f t="shared" si="30"/>
        <v>BLANK</v>
      </c>
    </row>
    <row r="663" spans="1:43" ht="15" x14ac:dyDescent="0.25">
      <c r="A663" s="75">
        <v>662</v>
      </c>
      <c r="B663" s="64">
        <v>18</v>
      </c>
      <c r="C663" s="66" t="str">
        <f>IF(G663=1,AQ663," ")</f>
        <v xml:space="preserve"> </v>
      </c>
      <c r="D663" s="65"/>
      <c r="E663" s="55"/>
      <c r="F663" s="56"/>
      <c r="G663" s="58"/>
      <c r="H663" s="58"/>
      <c r="I663" s="58" t="str">
        <f>IF(C663=$AI$19,$AJ$19," ")</f>
        <v xml:space="preserve"> </v>
      </c>
      <c r="J663" s="55"/>
      <c r="K663" s="55" t="s">
        <v>100</v>
      </c>
      <c r="L663" s="55"/>
      <c r="M663" s="55"/>
      <c r="N663" s="56"/>
      <c r="O663" s="55"/>
      <c r="P663" s="55"/>
      <c r="Q663" s="55"/>
      <c r="R663" s="55"/>
      <c r="S663" s="55"/>
      <c r="T663" s="54">
        <v>4</v>
      </c>
      <c r="U663" s="53" t="s">
        <v>263</v>
      </c>
      <c r="V663" s="40" t="s">
        <v>131</v>
      </c>
      <c r="W663" s="15">
        <v>4</v>
      </c>
      <c r="X663" s="15"/>
      <c r="Y663" s="15" t="s">
        <v>71</v>
      </c>
      <c r="Z663" s="15"/>
      <c r="AA663" s="15"/>
      <c r="AJ663" s="67"/>
      <c r="AK663"/>
      <c r="AO663" s="39">
        <f t="shared" si="29"/>
        <v>0</v>
      </c>
      <c r="AP663" s="39"/>
      <c r="AQ663" s="39" t="str">
        <f t="shared" si="30"/>
        <v>Write In</v>
      </c>
    </row>
    <row r="664" spans="1:43" thickBot="1" x14ac:dyDescent="0.3">
      <c r="A664" s="75">
        <v>663</v>
      </c>
      <c r="B664" s="64">
        <v>19</v>
      </c>
      <c r="C664" s="66"/>
      <c r="D664" s="65"/>
      <c r="E664" s="55"/>
      <c r="F664" s="56"/>
      <c r="G664" s="58"/>
      <c r="H664" s="58"/>
      <c r="I664" s="58"/>
      <c r="J664" s="55"/>
      <c r="K664" s="55"/>
      <c r="L664" s="55"/>
      <c r="M664" s="55"/>
      <c r="N664" s="56"/>
      <c r="O664" s="55"/>
      <c r="P664" s="55"/>
      <c r="Q664" s="55"/>
      <c r="R664" s="55"/>
      <c r="S664" s="55"/>
      <c r="T664" s="54">
        <v>4</v>
      </c>
      <c r="U664" s="53" t="s">
        <v>263</v>
      </c>
      <c r="V664" s="40" t="s">
        <v>129</v>
      </c>
      <c r="W664" s="15">
        <v>4</v>
      </c>
      <c r="X664" s="15"/>
      <c r="Y664" s="15" t="s">
        <v>71</v>
      </c>
      <c r="Z664" s="15"/>
      <c r="AA664" s="15"/>
      <c r="AJ664" s="67"/>
      <c r="AK664"/>
      <c r="AO664" s="39">
        <f t="shared" si="29"/>
        <v>0</v>
      </c>
      <c r="AP664" s="39"/>
      <c r="AQ664" s="39">
        <f t="shared" si="30"/>
        <v>0</v>
      </c>
    </row>
    <row r="665" spans="1:43" ht="16.5" thickBot="1" x14ac:dyDescent="0.3">
      <c r="A665" s="75">
        <v>664</v>
      </c>
      <c r="B665" s="64">
        <v>20</v>
      </c>
      <c r="C665" s="74" t="s">
        <v>98</v>
      </c>
      <c r="D665" s="71"/>
      <c r="E665" s="58"/>
      <c r="F665" s="73"/>
      <c r="G665" s="59"/>
      <c r="H665" s="58"/>
      <c r="I665" s="58"/>
      <c r="J665" s="55"/>
      <c r="K665" s="55" t="s">
        <v>97</v>
      </c>
      <c r="L665" s="55"/>
      <c r="M665" s="55"/>
      <c r="N665" s="56"/>
      <c r="O665" s="55"/>
      <c r="P665" s="55"/>
      <c r="Q665" s="55"/>
      <c r="R665" s="55"/>
      <c r="S665" s="55"/>
      <c r="T665" s="54">
        <v>4</v>
      </c>
      <c r="U665" s="53" t="s">
        <v>263</v>
      </c>
      <c r="V665" s="40" t="s">
        <v>129</v>
      </c>
      <c r="W665" s="15">
        <v>4</v>
      </c>
      <c r="X665" s="15"/>
      <c r="Y665" s="15" t="s">
        <v>71</v>
      </c>
      <c r="Z665" s="15"/>
      <c r="AA665" s="15"/>
      <c r="AB665" s="4">
        <v>82</v>
      </c>
      <c r="AC665" s="5" t="s">
        <v>267</v>
      </c>
      <c r="AD665" s="5" t="s">
        <v>105</v>
      </c>
      <c r="AJ665" s="67"/>
      <c r="AK665"/>
      <c r="AO665" s="39">
        <f t="shared" si="29"/>
        <v>0</v>
      </c>
      <c r="AP665" s="39"/>
      <c r="AQ665" s="39">
        <f t="shared" si="30"/>
        <v>0</v>
      </c>
    </row>
    <row r="666" spans="1:43" ht="16.5" thickBot="1" x14ac:dyDescent="0.3">
      <c r="A666" s="75">
        <v>665</v>
      </c>
      <c r="B666" s="64">
        <v>21</v>
      </c>
      <c r="C666" s="74" t="s">
        <v>77</v>
      </c>
      <c r="D666" s="71"/>
      <c r="E666" s="58">
        <v>1041</v>
      </c>
      <c r="F666" s="134">
        <v>85</v>
      </c>
      <c r="G666" s="59"/>
      <c r="H666" s="58">
        <v>1</v>
      </c>
      <c r="I666" s="58" t="s">
        <v>107</v>
      </c>
      <c r="J666" s="55" t="s">
        <v>104</v>
      </c>
      <c r="K666" s="55" t="s">
        <v>95</v>
      </c>
      <c r="L666" s="55"/>
      <c r="M666" s="55"/>
      <c r="N666" s="56"/>
      <c r="O666" s="55"/>
      <c r="P666" s="55"/>
      <c r="Q666" s="55"/>
      <c r="R666" s="55"/>
      <c r="S666" s="55"/>
      <c r="T666" s="54">
        <v>4</v>
      </c>
      <c r="U666" s="53" t="s">
        <v>263</v>
      </c>
      <c r="V666" s="40" t="s">
        <v>129</v>
      </c>
      <c r="W666" s="15">
        <v>4</v>
      </c>
      <c r="X666" s="15"/>
      <c r="Y666" s="15" t="s">
        <v>71</v>
      </c>
      <c r="Z666" s="15"/>
      <c r="AA666" s="15"/>
      <c r="AB666" s="4">
        <v>84</v>
      </c>
      <c r="AC666" s="5" t="s">
        <v>266</v>
      </c>
      <c r="AD666" s="5" t="s">
        <v>105</v>
      </c>
      <c r="AJ666" s="67"/>
      <c r="AK666"/>
      <c r="AO666" s="39">
        <f t="shared" si="29"/>
        <v>0</v>
      </c>
      <c r="AP666" s="39"/>
      <c r="AQ666" s="39">
        <f t="shared" si="30"/>
        <v>0</v>
      </c>
    </row>
    <row r="667" spans="1:43" ht="16.5" thickBot="1" x14ac:dyDescent="0.3">
      <c r="A667" s="75">
        <v>666</v>
      </c>
      <c r="B667" s="64">
        <v>22</v>
      </c>
      <c r="C667" s="74" t="s">
        <v>77</v>
      </c>
      <c r="D667" s="71"/>
      <c r="E667" s="58">
        <v>1188</v>
      </c>
      <c r="F667" s="134">
        <v>87</v>
      </c>
      <c r="G667" s="59"/>
      <c r="H667" s="58">
        <v>1</v>
      </c>
      <c r="I667" s="58" t="s">
        <v>107</v>
      </c>
      <c r="J667" s="55" t="s">
        <v>104</v>
      </c>
      <c r="K667" s="55" t="s">
        <v>93</v>
      </c>
      <c r="L667" s="55"/>
      <c r="M667" s="55"/>
      <c r="N667" s="56"/>
      <c r="O667" s="55"/>
      <c r="P667" s="55"/>
      <c r="Q667" s="55"/>
      <c r="R667" s="55"/>
      <c r="S667" s="55"/>
      <c r="T667" s="54">
        <v>4</v>
      </c>
      <c r="U667" s="53" t="s">
        <v>263</v>
      </c>
      <c r="V667" s="40" t="s">
        <v>129</v>
      </c>
      <c r="W667" s="15">
        <v>4</v>
      </c>
      <c r="X667" s="15"/>
      <c r="Y667" s="15" t="s">
        <v>71</v>
      </c>
      <c r="Z667" s="15"/>
      <c r="AA667" s="15"/>
      <c r="AB667" s="4">
        <v>86</v>
      </c>
      <c r="AC667" s="5" t="s">
        <v>265</v>
      </c>
      <c r="AD667" s="5" t="s">
        <v>105</v>
      </c>
      <c r="AJ667" s="67"/>
      <c r="AK667"/>
      <c r="AO667" s="39">
        <f t="shared" si="29"/>
        <v>0</v>
      </c>
      <c r="AP667" s="39"/>
      <c r="AQ667" s="39">
        <f t="shared" si="30"/>
        <v>0</v>
      </c>
    </row>
    <row r="668" spans="1:43" ht="16.5" thickBot="1" x14ac:dyDescent="0.3">
      <c r="A668" s="75">
        <v>667</v>
      </c>
      <c r="B668" s="64">
        <v>23</v>
      </c>
      <c r="C668" s="74" t="s">
        <v>77</v>
      </c>
      <c r="D668" s="71"/>
      <c r="E668" s="58">
        <v>1041</v>
      </c>
      <c r="F668" s="134">
        <v>86</v>
      </c>
      <c r="G668" s="59"/>
      <c r="H668" s="58">
        <v>1</v>
      </c>
      <c r="I668" s="58" t="s">
        <v>105</v>
      </c>
      <c r="J668" s="55" t="s">
        <v>104</v>
      </c>
      <c r="K668" s="55" t="s">
        <v>77</v>
      </c>
      <c r="L668" s="55"/>
      <c r="M668" s="55"/>
      <c r="N668" s="56"/>
      <c r="O668" s="55"/>
      <c r="P668" s="55"/>
      <c r="Q668" s="55"/>
      <c r="R668" s="55"/>
      <c r="S668" s="55"/>
      <c r="T668" s="54">
        <v>4</v>
      </c>
      <c r="U668" s="53" t="s">
        <v>263</v>
      </c>
      <c r="V668" s="40" t="s">
        <v>129</v>
      </c>
      <c r="W668" s="15">
        <v>4</v>
      </c>
      <c r="X668" s="15"/>
      <c r="Y668" s="15" t="s">
        <v>71</v>
      </c>
      <c r="Z668" s="15"/>
      <c r="AA668" s="15"/>
      <c r="AB668" s="4">
        <v>88</v>
      </c>
      <c r="AC668" s="5" t="s">
        <v>264</v>
      </c>
      <c r="AD668" s="5" t="s">
        <v>105</v>
      </c>
      <c r="AJ668" s="67"/>
      <c r="AK668"/>
      <c r="AO668" s="39">
        <f t="shared" si="29"/>
        <v>0</v>
      </c>
      <c r="AP668" s="39"/>
      <c r="AQ668" s="39">
        <f t="shared" si="30"/>
        <v>0</v>
      </c>
    </row>
    <row r="669" spans="1:43" ht="16.5" thickBot="1" x14ac:dyDescent="0.3">
      <c r="A669" s="75">
        <v>668</v>
      </c>
      <c r="B669" s="64">
        <v>24</v>
      </c>
      <c r="C669" s="172" t="s">
        <v>77</v>
      </c>
      <c r="D669" s="71"/>
      <c r="E669" s="58">
        <v>1188</v>
      </c>
      <c r="F669" s="171">
        <v>88</v>
      </c>
      <c r="G669" s="136"/>
      <c r="H669" s="69">
        <v>1</v>
      </c>
      <c r="I669" s="58" t="s">
        <v>105</v>
      </c>
      <c r="J669" s="68" t="s">
        <v>104</v>
      </c>
      <c r="K669" s="68" t="s">
        <v>91</v>
      </c>
      <c r="L669" s="55"/>
      <c r="M669" s="55"/>
      <c r="N669" s="56"/>
      <c r="O669" s="55"/>
      <c r="P669" s="55"/>
      <c r="Q669" s="55"/>
      <c r="R669" s="55"/>
      <c r="S669" s="55"/>
      <c r="T669" s="54">
        <v>4</v>
      </c>
      <c r="U669" s="53" t="s">
        <v>263</v>
      </c>
      <c r="V669" s="40" t="s">
        <v>129</v>
      </c>
      <c r="W669" s="15">
        <v>4</v>
      </c>
      <c r="X669" s="15"/>
      <c r="Y669" s="15" t="s">
        <v>71</v>
      </c>
      <c r="Z669" s="15"/>
      <c r="AA669" s="15"/>
      <c r="AJ669" s="67"/>
      <c r="AK669"/>
      <c r="AO669" s="39">
        <f t="shared" si="29"/>
        <v>0</v>
      </c>
      <c r="AP669" s="39"/>
      <c r="AQ669" s="39">
        <f t="shared" si="30"/>
        <v>0</v>
      </c>
    </row>
    <row r="670" spans="1:43" x14ac:dyDescent="0.25">
      <c r="A670" s="75">
        <v>669</v>
      </c>
      <c r="B670" s="64">
        <v>25</v>
      </c>
      <c r="C670" s="72" t="s">
        <v>92</v>
      </c>
      <c r="D670" s="65"/>
      <c r="E670" s="55"/>
      <c r="F670" s="56"/>
      <c r="G670" s="59"/>
      <c r="H670" s="58"/>
      <c r="I670" s="58"/>
      <c r="J670" s="55"/>
      <c r="K670" s="55"/>
      <c r="L670" s="55"/>
      <c r="M670" s="55"/>
      <c r="N670" s="56"/>
      <c r="O670" s="55"/>
      <c r="P670" s="55"/>
      <c r="Q670" s="55"/>
      <c r="R670" s="55"/>
      <c r="S670" s="55"/>
      <c r="T670" s="54">
        <v>4</v>
      </c>
      <c r="U670" s="53" t="s">
        <v>263</v>
      </c>
      <c r="V670" s="40" t="s">
        <v>129</v>
      </c>
      <c r="W670" s="15">
        <v>4</v>
      </c>
      <c r="X670" s="15"/>
      <c r="Y670" s="15" t="s">
        <v>71</v>
      </c>
      <c r="Z670" s="15"/>
      <c r="AA670" s="15"/>
      <c r="AJ670" s="67"/>
      <c r="AK670"/>
      <c r="AO670" s="39">
        <f t="shared" si="29"/>
        <v>0</v>
      </c>
      <c r="AP670" s="39"/>
      <c r="AQ670" s="39">
        <f t="shared" si="30"/>
        <v>0</v>
      </c>
    </row>
    <row r="671" spans="1:43" x14ac:dyDescent="0.25">
      <c r="A671" s="75">
        <v>670</v>
      </c>
      <c r="B671" s="64">
        <v>26</v>
      </c>
      <c r="C671" s="63" t="s">
        <v>90</v>
      </c>
      <c r="D671" s="62"/>
      <c r="E671" s="61">
        <f>SUBTOTAL(9,G649:G670)</f>
        <v>4</v>
      </c>
      <c r="F671" s="60"/>
      <c r="G671" s="59"/>
      <c r="H671" s="58"/>
      <c r="I671" s="57"/>
      <c r="J671" s="55"/>
      <c r="K671" s="55" t="s">
        <v>89</v>
      </c>
      <c r="L671" s="55"/>
      <c r="M671" s="55"/>
      <c r="N671" s="56"/>
      <c r="O671" s="55"/>
      <c r="P671" s="55"/>
      <c r="Q671" s="55"/>
      <c r="R671" s="55"/>
      <c r="S671" s="55"/>
      <c r="T671" s="54">
        <v>4</v>
      </c>
      <c r="U671" s="53" t="s">
        <v>263</v>
      </c>
      <c r="V671" s="40" t="s">
        <v>129</v>
      </c>
      <c r="W671" s="15">
        <v>4</v>
      </c>
      <c r="X671" s="15"/>
      <c r="Y671" s="15" t="s">
        <v>71</v>
      </c>
      <c r="Z671" s="15"/>
      <c r="AA671" s="15"/>
      <c r="AJ671" s="67"/>
      <c r="AK671"/>
      <c r="AO671" s="39">
        <f t="shared" si="29"/>
        <v>0</v>
      </c>
      <c r="AP671" s="39"/>
      <c r="AQ671" s="39">
        <f t="shared" si="30"/>
        <v>0</v>
      </c>
    </row>
    <row r="672" spans="1:43" ht="16.5" thickBot="1" x14ac:dyDescent="0.3">
      <c r="A672" s="75">
        <v>671</v>
      </c>
      <c r="B672" s="52">
        <v>27</v>
      </c>
      <c r="C672" s="51" t="s">
        <v>88</v>
      </c>
      <c r="D672" s="50"/>
      <c r="E672" s="49">
        <f>SUBTOTAL(9,H649:H670)</f>
        <v>8</v>
      </c>
      <c r="F672" s="48">
        <f>SUBTOTAL(9,H649:H665)</f>
        <v>4</v>
      </c>
      <c r="G672" s="47"/>
      <c r="H672" s="46"/>
      <c r="I672" s="46"/>
      <c r="J672" s="45"/>
      <c r="K672" s="43" t="s">
        <v>87</v>
      </c>
      <c r="L672" s="43"/>
      <c r="M672" s="43"/>
      <c r="N672" s="44"/>
      <c r="O672" s="43"/>
      <c r="P672" s="43"/>
      <c r="Q672" s="43"/>
      <c r="R672" s="43"/>
      <c r="S672" s="43"/>
      <c r="T672" s="42">
        <v>4</v>
      </c>
      <c r="U672" s="106" t="s">
        <v>263</v>
      </c>
      <c r="V672" s="40" t="s">
        <v>129</v>
      </c>
      <c r="W672" s="15">
        <v>4</v>
      </c>
      <c r="X672" s="15"/>
      <c r="Y672" s="15" t="s">
        <v>71</v>
      </c>
      <c r="Z672" s="15"/>
      <c r="AA672" s="15"/>
      <c r="AJ672" s="67"/>
      <c r="AK672"/>
      <c r="AO672" s="39">
        <f t="shared" si="29"/>
        <v>0</v>
      </c>
      <c r="AP672" s="39"/>
      <c r="AQ672" s="39">
        <f t="shared" si="30"/>
        <v>0</v>
      </c>
    </row>
    <row r="673" spans="1:43" ht="16.5" thickBot="1" x14ac:dyDescent="0.3">
      <c r="A673" s="38">
        <v>672</v>
      </c>
      <c r="G673" s="13"/>
      <c r="N673" s="147"/>
      <c r="U673" s="2" t="s">
        <v>194</v>
      </c>
      <c r="V673" s="40"/>
      <c r="W673" s="15"/>
      <c r="X673" s="15"/>
      <c r="Y673" s="15" t="s">
        <v>71</v>
      </c>
      <c r="Z673" s="15"/>
      <c r="AA673" s="15"/>
      <c r="AJ673" s="67"/>
      <c r="AK673"/>
      <c r="AO673" s="39">
        <f t="shared" si="29"/>
        <v>0</v>
      </c>
      <c r="AP673" s="39"/>
      <c r="AQ673" s="39">
        <f t="shared" si="30"/>
        <v>0</v>
      </c>
    </row>
    <row r="674" spans="1:43" x14ac:dyDescent="0.25">
      <c r="A674" s="75">
        <v>673</v>
      </c>
      <c r="B674" s="105">
        <v>1</v>
      </c>
      <c r="C674" s="104" t="s">
        <v>39</v>
      </c>
      <c r="D674" s="103"/>
      <c r="E674" s="101"/>
      <c r="F674" s="102"/>
      <c r="G674" s="101" t="s">
        <v>261</v>
      </c>
      <c r="H674" s="98"/>
      <c r="I674" s="98"/>
      <c r="J674" s="98"/>
      <c r="K674" s="100" t="s">
        <v>118</v>
      </c>
      <c r="L674" s="98"/>
      <c r="M674" s="98"/>
      <c r="N674" s="170"/>
      <c r="O674" s="98"/>
      <c r="P674" s="98"/>
      <c r="Q674" s="98"/>
      <c r="R674" s="98"/>
      <c r="S674" s="98"/>
      <c r="T674" s="97">
        <v>1</v>
      </c>
      <c r="U674" s="96" t="s">
        <v>261</v>
      </c>
      <c r="V674" s="40" t="s">
        <v>135</v>
      </c>
      <c r="W674" s="15"/>
      <c r="X674" s="15"/>
      <c r="Y674" s="15" t="s">
        <v>71</v>
      </c>
      <c r="Z674" s="15"/>
      <c r="AA674" s="15"/>
      <c r="AJ674" s="67"/>
      <c r="AK674"/>
      <c r="AO674" s="39">
        <f t="shared" si="29"/>
        <v>0</v>
      </c>
      <c r="AP674" s="39"/>
      <c r="AQ674" s="39">
        <f t="shared" si="30"/>
        <v>0</v>
      </c>
    </row>
    <row r="675" spans="1:43" ht="16.5" thickBot="1" x14ac:dyDescent="0.3">
      <c r="A675" s="75">
        <v>674</v>
      </c>
      <c r="B675" s="64">
        <v>2</v>
      </c>
      <c r="C675" s="66" t="s">
        <v>116</v>
      </c>
      <c r="D675" s="65"/>
      <c r="E675" s="55"/>
      <c r="F675" s="56"/>
      <c r="H675" s="55"/>
      <c r="I675" s="58"/>
      <c r="J675" s="55"/>
      <c r="K675" s="55" t="s">
        <v>115</v>
      </c>
      <c r="L675" s="55"/>
      <c r="M675" s="55"/>
      <c r="N675" s="56"/>
      <c r="O675" s="55"/>
      <c r="P675" s="55"/>
      <c r="Q675" s="55"/>
      <c r="R675" s="55"/>
      <c r="S675" s="55"/>
      <c r="T675" s="54">
        <v>1</v>
      </c>
      <c r="U675" s="53" t="s">
        <v>261</v>
      </c>
      <c r="V675" s="40" t="s">
        <v>134</v>
      </c>
      <c r="W675" s="15"/>
      <c r="X675" s="15"/>
      <c r="Y675" s="15" t="s">
        <v>71</v>
      </c>
      <c r="Z675" s="15"/>
      <c r="AA675" s="15"/>
      <c r="AJ675" s="67"/>
      <c r="AK675"/>
      <c r="AO675" s="39">
        <f t="shared" si="29"/>
        <v>0</v>
      </c>
      <c r="AP675" s="39"/>
      <c r="AQ675" s="39">
        <f t="shared" si="30"/>
        <v>0</v>
      </c>
    </row>
    <row r="676" spans="1:43" ht="16.5" hidden="1" thickBot="1" x14ac:dyDescent="0.3">
      <c r="A676" s="75">
        <v>675</v>
      </c>
      <c r="B676" s="64">
        <v>3</v>
      </c>
      <c r="C676" s="79" t="s">
        <v>113</v>
      </c>
      <c r="D676" s="78"/>
      <c r="E676" s="55"/>
      <c r="F676" s="56"/>
      <c r="H676" s="55"/>
      <c r="I676" s="58"/>
      <c r="J676" s="55"/>
      <c r="K676" s="55" t="s">
        <v>103</v>
      </c>
      <c r="L676" s="55"/>
      <c r="M676" s="55"/>
      <c r="N676" s="56"/>
      <c r="O676" s="55"/>
      <c r="P676" s="55"/>
      <c r="Q676" s="55"/>
      <c r="R676" s="55"/>
      <c r="S676" s="55"/>
      <c r="T676" s="55"/>
      <c r="U676" s="53" t="s">
        <v>261</v>
      </c>
      <c r="V676" s="40" t="s">
        <v>133</v>
      </c>
      <c r="W676" s="15"/>
      <c r="X676" s="15"/>
      <c r="Y676" s="15" t="s">
        <v>71</v>
      </c>
      <c r="Z676" s="15"/>
      <c r="AA676" s="15"/>
      <c r="AH676" s="67"/>
      <c r="AI676"/>
      <c r="AJ676" s="67"/>
      <c r="AK676"/>
      <c r="AO676" s="39" t="str">
        <f t="shared" si="29"/>
        <v>BOC District 2</v>
      </c>
      <c r="AP676" s="39"/>
      <c r="AQ676" s="39">
        <f t="shared" si="30"/>
        <v>0</v>
      </c>
    </row>
    <row r="677" spans="1:43" hidden="1" thickBot="1" x14ac:dyDescent="0.3">
      <c r="A677" s="75">
        <v>676</v>
      </c>
      <c r="B677" s="64">
        <v>4</v>
      </c>
      <c r="C677" s="66" t="str">
        <f>IF(G677=1,AO677," ")</f>
        <v xml:space="preserve"> </v>
      </c>
      <c r="D677" s="65"/>
      <c r="E677" s="55"/>
      <c r="F677" s="56"/>
      <c r="G677" s="58"/>
      <c r="H677" s="58"/>
      <c r="I677" s="58" t="str">
        <f>IF(C677=$AI$5,$AJ$5," ")</f>
        <v xml:space="preserve"> </v>
      </c>
      <c r="J677" s="55"/>
      <c r="K677" s="55" t="s">
        <v>103</v>
      </c>
      <c r="L677" s="55"/>
      <c r="M677" s="55"/>
      <c r="N677" s="56"/>
      <c r="O677" s="55"/>
      <c r="P677" s="55"/>
      <c r="Q677" s="55"/>
      <c r="R677" s="55"/>
      <c r="S677" s="55"/>
      <c r="T677" s="55"/>
      <c r="U677" s="53" t="s">
        <v>261</v>
      </c>
      <c r="V677" s="40" t="s">
        <v>133</v>
      </c>
      <c r="W677" s="15"/>
      <c r="X677" s="15"/>
      <c r="Y677" s="15" t="s">
        <v>71</v>
      </c>
      <c r="Z677" s="15"/>
      <c r="AA677" s="15"/>
      <c r="AH677" s="67"/>
      <c r="AI677"/>
      <c r="AJ677" s="67"/>
      <c r="AK677"/>
      <c r="AO677" s="39" t="str">
        <f t="shared" si="29"/>
        <v xml:space="preserve">Alicia Adams </v>
      </c>
      <c r="AP677" s="39"/>
      <c r="AQ677" s="39">
        <f t="shared" si="30"/>
        <v>0</v>
      </c>
    </row>
    <row r="678" spans="1:43" hidden="1" thickBot="1" x14ac:dyDescent="0.3">
      <c r="A678" s="75">
        <v>677</v>
      </c>
      <c r="B678" s="64">
        <v>5</v>
      </c>
      <c r="C678" s="66" t="str">
        <f>IF(G678=1,AO678," ")</f>
        <v xml:space="preserve"> </v>
      </c>
      <c r="D678" s="65"/>
      <c r="E678" s="55"/>
      <c r="F678" s="56"/>
      <c r="G678" s="58"/>
      <c r="H678" s="58"/>
      <c r="I678" s="58" t="str">
        <f>IF(C678=$AI$6,$AJ$6," ")</f>
        <v xml:space="preserve"> </v>
      </c>
      <c r="J678" s="55"/>
      <c r="K678" s="55" t="s">
        <v>103</v>
      </c>
      <c r="L678" s="55"/>
      <c r="M678" s="55"/>
      <c r="N678" s="56"/>
      <c r="O678" s="55"/>
      <c r="P678" s="55"/>
      <c r="Q678" s="55"/>
      <c r="R678" s="55"/>
      <c r="S678" s="55"/>
      <c r="T678" s="55"/>
      <c r="U678" s="53" t="s">
        <v>261</v>
      </c>
      <c r="V678" s="40" t="s">
        <v>133</v>
      </c>
      <c r="W678" s="15"/>
      <c r="X678" s="15"/>
      <c r="Y678" s="15" t="s">
        <v>71</v>
      </c>
      <c r="Z678" s="15"/>
      <c r="AA678" s="15"/>
      <c r="AH678" s="67"/>
      <c r="AI678"/>
      <c r="AJ678" s="67"/>
      <c r="AK678"/>
      <c r="AO678" s="39" t="str">
        <f t="shared" si="29"/>
        <v>Erick Allen</v>
      </c>
      <c r="AP678" s="39"/>
      <c r="AQ678" s="39">
        <f t="shared" si="30"/>
        <v>0</v>
      </c>
    </row>
    <row r="679" spans="1:43" hidden="1" thickBot="1" x14ac:dyDescent="0.3">
      <c r="A679" s="75">
        <v>678</v>
      </c>
      <c r="B679" s="64">
        <v>6</v>
      </c>
      <c r="C679" s="66" t="str">
        <f>IF(G679=1,AO679," ")</f>
        <v xml:space="preserve"> </v>
      </c>
      <c r="D679" s="65"/>
      <c r="E679" s="55"/>
      <c r="F679" s="56"/>
      <c r="G679" s="58"/>
      <c r="H679" s="58"/>
      <c r="I679" s="58" t="str">
        <f>IF(C679=$AI$7,$AJ$7," ")</f>
        <v xml:space="preserve"> </v>
      </c>
      <c r="J679" s="55"/>
      <c r="K679" s="55" t="s">
        <v>103</v>
      </c>
      <c r="L679" s="55"/>
      <c r="M679" s="55"/>
      <c r="N679" s="56"/>
      <c r="O679" s="55"/>
      <c r="P679" s="55"/>
      <c r="Q679" s="55"/>
      <c r="R679" s="55"/>
      <c r="S679" s="55"/>
      <c r="T679" s="55"/>
      <c r="U679" s="53" t="s">
        <v>261</v>
      </c>
      <c r="V679" s="40" t="s">
        <v>133</v>
      </c>
      <c r="W679" s="15"/>
      <c r="X679" s="15"/>
      <c r="Y679" s="15" t="s">
        <v>71</v>
      </c>
      <c r="Z679" s="15"/>
      <c r="AA679" s="15"/>
      <c r="AH679" s="67"/>
      <c r="AI679"/>
      <c r="AJ679" s="67"/>
      <c r="AK679"/>
      <c r="AO679" s="39" t="str">
        <f t="shared" si="29"/>
        <v>Jaha V. Howard</v>
      </c>
      <c r="AP679" s="39"/>
      <c r="AQ679" s="39">
        <f t="shared" si="30"/>
        <v>0</v>
      </c>
    </row>
    <row r="680" spans="1:43" hidden="1" thickBot="1" x14ac:dyDescent="0.3">
      <c r="A680" s="75">
        <v>679</v>
      </c>
      <c r="B680" s="64">
        <v>7</v>
      </c>
      <c r="C680" s="66" t="str">
        <f>IF(G680=1,AO680," ")</f>
        <v xml:space="preserve"> </v>
      </c>
      <c r="D680" s="65"/>
      <c r="E680" s="55"/>
      <c r="F680" s="56"/>
      <c r="G680" s="58"/>
      <c r="H680" s="58"/>
      <c r="I680" s="58" t="str">
        <f>IF(C680=$AI$8,$AJ$8," ")</f>
        <v xml:space="preserve"> </v>
      </c>
      <c r="J680" s="55"/>
      <c r="K680" s="55" t="s">
        <v>103</v>
      </c>
      <c r="L680" s="55"/>
      <c r="M680" s="55"/>
      <c r="N680" s="56"/>
      <c r="O680" s="55"/>
      <c r="P680" s="55"/>
      <c r="Q680" s="55"/>
      <c r="R680" s="55"/>
      <c r="S680" s="55"/>
      <c r="T680" s="55"/>
      <c r="U680" s="53" t="s">
        <v>261</v>
      </c>
      <c r="V680" s="40" t="s">
        <v>133</v>
      </c>
      <c r="W680" s="15"/>
      <c r="X680" s="15"/>
      <c r="Y680" s="15" t="s">
        <v>71</v>
      </c>
      <c r="Z680" s="15"/>
      <c r="AA680" s="15"/>
      <c r="AH680" s="67"/>
      <c r="AI680"/>
      <c r="AJ680" s="67"/>
      <c r="AK680"/>
      <c r="AO680" s="39" t="str">
        <f t="shared" si="29"/>
        <v>Tanisha Whorton</v>
      </c>
      <c r="AP680" s="39"/>
      <c r="AQ680" s="39">
        <f t="shared" si="30"/>
        <v>0</v>
      </c>
    </row>
    <row r="681" spans="1:43" hidden="1" thickBot="1" x14ac:dyDescent="0.3">
      <c r="A681" s="75">
        <v>680</v>
      </c>
      <c r="B681" s="64">
        <v>8</v>
      </c>
      <c r="C681" s="66" t="str">
        <f>IF(G681=1,AO681," ")</f>
        <v xml:space="preserve"> </v>
      </c>
      <c r="D681" s="65"/>
      <c r="E681" s="55"/>
      <c r="F681" s="56"/>
      <c r="G681" s="58"/>
      <c r="H681" s="58"/>
      <c r="I681" s="58" t="str">
        <f>IF(C681=$AI$9,$AJ$9," ")</f>
        <v xml:space="preserve"> </v>
      </c>
      <c r="J681" s="55"/>
      <c r="K681" s="55" t="s">
        <v>103</v>
      </c>
      <c r="L681" s="55"/>
      <c r="M681" s="55"/>
      <c r="N681" s="56"/>
      <c r="O681" s="55"/>
      <c r="P681" s="55"/>
      <c r="Q681" s="55"/>
      <c r="R681" s="55"/>
      <c r="S681" s="55"/>
      <c r="T681" s="55"/>
      <c r="U681" s="53" t="s">
        <v>261</v>
      </c>
      <c r="V681" s="40" t="s">
        <v>133</v>
      </c>
      <c r="W681" s="15"/>
      <c r="X681" s="15"/>
      <c r="Y681" s="15" t="s">
        <v>71</v>
      </c>
      <c r="Z681" s="15"/>
      <c r="AA681" s="15"/>
      <c r="AH681" s="67"/>
      <c r="AI681"/>
      <c r="AJ681" s="67"/>
      <c r="AK681"/>
      <c r="AO681" s="39" t="str">
        <f t="shared" si="29"/>
        <v>Tracy Stevenson</v>
      </c>
      <c r="AP681" s="39"/>
      <c r="AQ681" s="39">
        <f t="shared" si="30"/>
        <v>0</v>
      </c>
    </row>
    <row r="682" spans="1:43" hidden="1" thickBot="1" x14ac:dyDescent="0.3">
      <c r="A682" s="75">
        <v>681</v>
      </c>
      <c r="B682" s="64">
        <v>9</v>
      </c>
      <c r="C682" s="74" t="str">
        <f>IF(G682=1,AQ682,IF(G682="BLK",$AI$17," "))</f>
        <v xml:space="preserve"> </v>
      </c>
      <c r="D682" s="129"/>
      <c r="E682" s="55"/>
      <c r="F682" s="56"/>
      <c r="G682" s="58"/>
      <c r="H682" s="58"/>
      <c r="I682" s="58" t="str">
        <f>IF(C682=$AI$10,$AJ$10," ")</f>
        <v xml:space="preserve"> </v>
      </c>
      <c r="J682" s="55"/>
      <c r="K682" s="55" t="s">
        <v>103</v>
      </c>
      <c r="L682" s="55"/>
      <c r="M682" s="55"/>
      <c r="N682" s="56"/>
      <c r="O682" s="55"/>
      <c r="P682" s="55"/>
      <c r="Q682" s="55"/>
      <c r="R682" s="55"/>
      <c r="S682" s="55"/>
      <c r="T682" s="55"/>
      <c r="U682" s="53" t="s">
        <v>261</v>
      </c>
      <c r="V682" s="40" t="s">
        <v>133</v>
      </c>
      <c r="W682" s="15"/>
      <c r="X682" s="15"/>
      <c r="Y682" s="15" t="s">
        <v>71</v>
      </c>
      <c r="Z682" s="15"/>
      <c r="AA682" s="15"/>
      <c r="AH682" s="67"/>
      <c r="AI682"/>
      <c r="AJ682" s="67"/>
      <c r="AK682"/>
      <c r="AO682" s="39" t="str">
        <f t="shared" si="29"/>
        <v>BLANK</v>
      </c>
      <c r="AP682" s="39"/>
      <c r="AQ682" s="39">
        <f t="shared" si="30"/>
        <v>0</v>
      </c>
    </row>
    <row r="683" spans="1:43" hidden="1" thickBot="1" x14ac:dyDescent="0.3">
      <c r="A683" s="75">
        <v>682</v>
      </c>
      <c r="B683" s="64">
        <v>10</v>
      </c>
      <c r="C683" s="66" t="str">
        <f>IF(G683=1,AO683," ")</f>
        <v xml:space="preserve"> </v>
      </c>
      <c r="D683" s="65"/>
      <c r="E683" s="55"/>
      <c r="F683" s="56"/>
      <c r="G683" s="58"/>
      <c r="H683" s="58"/>
      <c r="I683" s="58" t="str">
        <f>IF(C683=$AI$10,$AJ$10," ")</f>
        <v xml:space="preserve"> </v>
      </c>
      <c r="J683" s="55"/>
      <c r="K683" s="55" t="s">
        <v>103</v>
      </c>
      <c r="L683" s="55"/>
      <c r="M683" s="55"/>
      <c r="N683" s="56"/>
      <c r="O683" s="55"/>
      <c r="P683" s="55"/>
      <c r="Q683" s="55"/>
      <c r="R683" s="55"/>
      <c r="S683" s="55"/>
      <c r="T683" s="55"/>
      <c r="U683" s="53" t="s">
        <v>261</v>
      </c>
      <c r="V683" s="40" t="s">
        <v>133</v>
      </c>
      <c r="W683" s="15"/>
      <c r="X683" s="15"/>
      <c r="Y683" s="15" t="s">
        <v>71</v>
      </c>
      <c r="Z683" s="15"/>
      <c r="AA683" s="15"/>
      <c r="AH683" s="67"/>
      <c r="AI683"/>
      <c r="AJ683" s="67"/>
      <c r="AK683"/>
      <c r="AO683" s="39" t="str">
        <f t="shared" si="29"/>
        <v>Write In</v>
      </c>
      <c r="AP683" s="39"/>
      <c r="AQ683" s="39">
        <f t="shared" si="30"/>
        <v>0</v>
      </c>
    </row>
    <row r="684" spans="1:43" ht="21.75" thickBot="1" x14ac:dyDescent="0.3">
      <c r="A684" s="75">
        <v>683</v>
      </c>
      <c r="B684" s="64">
        <v>11</v>
      </c>
      <c r="C684" s="92" t="s">
        <v>101</v>
      </c>
      <c r="D684" s="91" t="s">
        <v>112</v>
      </c>
      <c r="E684" s="87" t="s">
        <v>111</v>
      </c>
      <c r="F684" s="90" t="s">
        <v>110</v>
      </c>
      <c r="G684" s="113"/>
      <c r="H684" s="87"/>
      <c r="I684" s="87"/>
      <c r="J684" s="86"/>
      <c r="K684" s="86" t="s">
        <v>100</v>
      </c>
      <c r="L684" s="87">
        <v>1008</v>
      </c>
      <c r="M684" s="87" t="s">
        <v>109</v>
      </c>
      <c r="N684" s="88"/>
      <c r="O684" s="87"/>
      <c r="P684" s="87" t="s">
        <v>108</v>
      </c>
      <c r="Q684" s="87">
        <v>4</v>
      </c>
      <c r="R684" s="87"/>
      <c r="S684" s="86"/>
      <c r="T684" s="85">
        <v>1</v>
      </c>
      <c r="U684" s="84" t="s">
        <v>261</v>
      </c>
      <c r="V684" s="40" t="s">
        <v>131</v>
      </c>
      <c r="W684" s="15"/>
      <c r="X684" s="15"/>
      <c r="Y684" s="15" t="s">
        <v>71</v>
      </c>
      <c r="Z684" s="15"/>
      <c r="AA684" s="15"/>
      <c r="AH684" s="67"/>
      <c r="AI684"/>
      <c r="AJ684" s="67"/>
      <c r="AK684"/>
      <c r="AO684" s="39">
        <f t="shared" si="29"/>
        <v>0</v>
      </c>
      <c r="AP684" s="39"/>
      <c r="AQ684" s="39" t="str">
        <f t="shared" si="30"/>
        <v>BOC District 4</v>
      </c>
    </row>
    <row r="685" spans="1:43" thickBot="1" x14ac:dyDescent="0.3">
      <c r="A685" s="75">
        <v>684</v>
      </c>
      <c r="B685" s="64">
        <v>12</v>
      </c>
      <c r="C685" s="66" t="str">
        <f>IF(G685=1,AQ685," ")</f>
        <v>Julien Grhas</v>
      </c>
      <c r="D685" s="71"/>
      <c r="E685" s="82">
        <v>1008</v>
      </c>
      <c r="F685" s="80">
        <v>89</v>
      </c>
      <c r="G685" s="58">
        <v>1</v>
      </c>
      <c r="H685" s="58">
        <f>G685</f>
        <v>1</v>
      </c>
      <c r="I685" s="58" t="str">
        <f>IF(C685=$AI$13,$AJ$13," ")</f>
        <v>REP</v>
      </c>
      <c r="J685" s="55" t="s">
        <v>104</v>
      </c>
      <c r="K685" s="55" t="s">
        <v>100</v>
      </c>
      <c r="L685" s="55"/>
      <c r="M685" s="55"/>
      <c r="N685" s="56"/>
      <c r="O685" s="55"/>
      <c r="P685" s="55"/>
      <c r="Q685" s="55"/>
      <c r="R685" s="55"/>
      <c r="S685" s="55"/>
      <c r="T685" s="54">
        <v>1</v>
      </c>
      <c r="U685" s="53" t="s">
        <v>261</v>
      </c>
      <c r="V685" s="40" t="s">
        <v>131</v>
      </c>
      <c r="W685" s="15">
        <v>4</v>
      </c>
      <c r="X685" s="15"/>
      <c r="Y685" s="15" t="s">
        <v>71</v>
      </c>
      <c r="Z685" s="15"/>
      <c r="AA685" s="15"/>
      <c r="AJ685" s="67"/>
      <c r="AK685"/>
      <c r="AO685" s="39">
        <f t="shared" si="29"/>
        <v>0</v>
      </c>
      <c r="AP685" s="39"/>
      <c r="AQ685" s="39" t="str">
        <f t="shared" si="30"/>
        <v>Julien Grhas</v>
      </c>
    </row>
    <row r="686" spans="1:43" thickBot="1" x14ac:dyDescent="0.3">
      <c r="A686" s="75">
        <v>685</v>
      </c>
      <c r="B686" s="64">
        <v>13</v>
      </c>
      <c r="C686" s="66" t="str">
        <f>IF(G686=1,AQ686," ")</f>
        <v>Matthew Hardwick</v>
      </c>
      <c r="D686" s="71"/>
      <c r="E686" s="82">
        <v>1008</v>
      </c>
      <c r="F686" s="80">
        <v>89</v>
      </c>
      <c r="G686" s="58">
        <v>1</v>
      </c>
      <c r="H686" s="58">
        <f>G686</f>
        <v>1</v>
      </c>
      <c r="I686" s="58" t="str">
        <f>IF(C686=$AI$14,$AJ$14," ")</f>
        <v>REP</v>
      </c>
      <c r="J686" s="55" t="s">
        <v>104</v>
      </c>
      <c r="K686" s="55" t="s">
        <v>100</v>
      </c>
      <c r="L686" s="55"/>
      <c r="M686" s="55"/>
      <c r="N686" s="56"/>
      <c r="O686" s="55"/>
      <c r="P686" s="55"/>
      <c r="Q686" s="55"/>
      <c r="R686" s="55"/>
      <c r="S686" s="55"/>
      <c r="T686" s="54">
        <v>1</v>
      </c>
      <c r="U686" s="53" t="s">
        <v>261</v>
      </c>
      <c r="V686" s="40" t="s">
        <v>131</v>
      </c>
      <c r="W686" s="15">
        <v>4</v>
      </c>
      <c r="X686" s="15"/>
      <c r="Y686" s="15" t="s">
        <v>71</v>
      </c>
      <c r="Z686" s="15"/>
      <c r="AA686" s="15"/>
      <c r="AJ686" s="67"/>
      <c r="AK686"/>
      <c r="AO686" s="39">
        <f t="shared" si="29"/>
        <v>0</v>
      </c>
      <c r="AP686" s="39"/>
      <c r="AQ686" s="39" t="str">
        <f t="shared" si="30"/>
        <v>Matthew Hardwick</v>
      </c>
    </row>
    <row r="687" spans="1:43" thickBot="1" x14ac:dyDescent="0.3">
      <c r="A687" s="75">
        <v>686</v>
      </c>
      <c r="B687" s="64">
        <v>14</v>
      </c>
      <c r="C687" s="66" t="str">
        <f>IF(G687=1,AQ687," ")</f>
        <v>Yashica Marshall</v>
      </c>
      <c r="D687" s="71"/>
      <c r="E687" s="81">
        <v>1008</v>
      </c>
      <c r="F687" s="80">
        <v>90</v>
      </c>
      <c r="G687" s="58">
        <v>1</v>
      </c>
      <c r="H687" s="58">
        <f>G687</f>
        <v>1</v>
      </c>
      <c r="I687" s="58" t="str">
        <f>IF(C687=$AI$15,$AJ$15," ")</f>
        <v>DEM</v>
      </c>
      <c r="J687" s="55" t="s">
        <v>104</v>
      </c>
      <c r="K687" s="55" t="s">
        <v>100</v>
      </c>
      <c r="L687" s="55"/>
      <c r="M687" s="55"/>
      <c r="N687" s="56"/>
      <c r="O687" s="55"/>
      <c r="P687" s="55"/>
      <c r="Q687" s="55"/>
      <c r="R687" s="55"/>
      <c r="S687" s="55"/>
      <c r="T687" s="54">
        <v>1</v>
      </c>
      <c r="U687" s="53" t="s">
        <v>261</v>
      </c>
      <c r="V687" s="40" t="s">
        <v>131</v>
      </c>
      <c r="W687" s="15">
        <v>4</v>
      </c>
      <c r="X687" s="15"/>
      <c r="Y687" s="15" t="s">
        <v>71</v>
      </c>
      <c r="Z687" s="15"/>
      <c r="AA687" s="15"/>
      <c r="AJ687" s="67"/>
      <c r="AK687"/>
      <c r="AO687" s="39">
        <f t="shared" si="29"/>
        <v>0</v>
      </c>
      <c r="AP687" s="39"/>
      <c r="AQ687" s="39" t="str">
        <f t="shared" si="30"/>
        <v>Yashica Marshall</v>
      </c>
    </row>
    <row r="688" spans="1:43" thickBot="1" x14ac:dyDescent="0.3">
      <c r="A688" s="75">
        <v>687</v>
      </c>
      <c r="B688" s="64">
        <v>15</v>
      </c>
      <c r="C688" s="66" t="str">
        <f>IF(G688=1,AQ688," ")</f>
        <v>Monique Sheffield</v>
      </c>
      <c r="D688" s="71"/>
      <c r="E688" s="81">
        <v>1008</v>
      </c>
      <c r="F688" s="80">
        <v>90</v>
      </c>
      <c r="G688" s="58">
        <v>1</v>
      </c>
      <c r="H688" s="58">
        <f>G688</f>
        <v>1</v>
      </c>
      <c r="I688" s="58" t="str">
        <f>IF(C688=$AI$16,$AJ$16," ")</f>
        <v>DEM</v>
      </c>
      <c r="J688" s="55" t="s">
        <v>104</v>
      </c>
      <c r="K688" s="55" t="s">
        <v>100</v>
      </c>
      <c r="L688" s="55"/>
      <c r="M688" s="55"/>
      <c r="N688" s="56"/>
      <c r="O688" s="55"/>
      <c r="P688" s="55"/>
      <c r="Q688" s="55"/>
      <c r="R688" s="55"/>
      <c r="S688" s="55"/>
      <c r="T688" s="54">
        <v>1</v>
      </c>
      <c r="U688" s="53" t="s">
        <v>261</v>
      </c>
      <c r="V688" s="40" t="s">
        <v>131</v>
      </c>
      <c r="W688" s="15">
        <v>4</v>
      </c>
      <c r="X688" s="15"/>
      <c r="Y688" s="15" t="s">
        <v>71</v>
      </c>
      <c r="Z688" s="15"/>
      <c r="AA688" s="15"/>
      <c r="AJ688" s="67"/>
      <c r="AK688"/>
      <c r="AO688" s="39">
        <f t="shared" si="29"/>
        <v>0</v>
      </c>
      <c r="AP688" s="39"/>
      <c r="AQ688" s="39" t="str">
        <f t="shared" si="30"/>
        <v>Monique Sheffield</v>
      </c>
    </row>
    <row r="689" spans="1:43" ht="15" x14ac:dyDescent="0.25">
      <c r="A689" s="75">
        <v>688</v>
      </c>
      <c r="B689" s="64">
        <v>16</v>
      </c>
      <c r="C689" s="74" t="str">
        <f>IF(G689=1,AQ689,IF(G689="BLK",$AI$17," "))</f>
        <v xml:space="preserve"> </v>
      </c>
      <c r="D689" s="129"/>
      <c r="E689" s="55"/>
      <c r="F689" s="56"/>
      <c r="G689" s="58"/>
      <c r="H689" s="58"/>
      <c r="I689" s="58" t="str">
        <f>IF(C689=$AI$17,$AJ$17," ")</f>
        <v xml:space="preserve"> </v>
      </c>
      <c r="J689" s="55"/>
      <c r="K689" s="55" t="s">
        <v>100</v>
      </c>
      <c r="L689" s="55"/>
      <c r="M689" s="55"/>
      <c r="N689" s="56"/>
      <c r="O689" s="55"/>
      <c r="P689" s="55"/>
      <c r="Q689" s="55"/>
      <c r="R689" s="55"/>
      <c r="S689" s="55"/>
      <c r="T689" s="54">
        <v>1</v>
      </c>
      <c r="U689" s="53" t="s">
        <v>261</v>
      </c>
      <c r="V689" s="40" t="s">
        <v>131</v>
      </c>
      <c r="W689" s="15">
        <v>4</v>
      </c>
      <c r="X689" s="15"/>
      <c r="Y689" s="15" t="s">
        <v>71</v>
      </c>
      <c r="Z689" s="15"/>
      <c r="AA689" s="15"/>
      <c r="AB689" s="4">
        <v>89</v>
      </c>
      <c r="AC689" s="5" t="s">
        <v>262</v>
      </c>
      <c r="AD689" s="83" t="s">
        <v>107</v>
      </c>
      <c r="AE689" s="83"/>
      <c r="AJ689" s="67"/>
      <c r="AK689"/>
      <c r="AO689" s="39">
        <f t="shared" si="29"/>
        <v>0</v>
      </c>
      <c r="AP689" s="39"/>
      <c r="AQ689" s="39" t="str">
        <f t="shared" si="30"/>
        <v>BLANK</v>
      </c>
    </row>
    <row r="690" spans="1:43" ht="15" x14ac:dyDescent="0.25">
      <c r="A690" s="75">
        <v>689</v>
      </c>
      <c r="B690" s="64">
        <v>17</v>
      </c>
      <c r="C690" s="66" t="str">
        <f>IF(G690=1,AQ690," ")</f>
        <v xml:space="preserve"> </v>
      </c>
      <c r="D690" s="65"/>
      <c r="E690" s="55"/>
      <c r="F690" s="56"/>
      <c r="G690" s="58"/>
      <c r="H690" s="58"/>
      <c r="I690" s="58" t="str">
        <f>IF(C690=$AI$18,$AJ$18," ")</f>
        <v xml:space="preserve"> </v>
      </c>
      <c r="J690" s="55"/>
      <c r="K690" s="55" t="s">
        <v>100</v>
      </c>
      <c r="L690" s="55"/>
      <c r="M690" s="55"/>
      <c r="N690" s="56"/>
      <c r="O690" s="55"/>
      <c r="P690" s="55"/>
      <c r="Q690" s="55"/>
      <c r="R690" s="55"/>
      <c r="S690" s="55"/>
      <c r="T690" s="54">
        <v>1</v>
      </c>
      <c r="U690" s="53" t="s">
        <v>261</v>
      </c>
      <c r="V690" s="40" t="s">
        <v>131</v>
      </c>
      <c r="W690" s="15">
        <v>4</v>
      </c>
      <c r="X690" s="15"/>
      <c r="Y690" s="15" t="s">
        <v>71</v>
      </c>
      <c r="Z690" s="15"/>
      <c r="AA690" s="15"/>
      <c r="AB690" s="4">
        <v>90</v>
      </c>
      <c r="AC690" s="5" t="s">
        <v>262</v>
      </c>
      <c r="AD690" s="5" t="s">
        <v>105</v>
      </c>
      <c r="AJ690" s="67"/>
      <c r="AK690"/>
      <c r="AO690" s="39">
        <f t="shared" si="29"/>
        <v>0</v>
      </c>
      <c r="AP690" s="39"/>
      <c r="AQ690" s="39" t="str">
        <f t="shared" si="30"/>
        <v>BLANK</v>
      </c>
    </row>
    <row r="691" spans="1:43" ht="15" x14ac:dyDescent="0.25">
      <c r="A691" s="75">
        <v>690</v>
      </c>
      <c r="B691" s="64">
        <v>18</v>
      </c>
      <c r="C691" s="66" t="str">
        <f>IF(G691=1,AQ691," ")</f>
        <v xml:space="preserve"> </v>
      </c>
      <c r="D691" s="65"/>
      <c r="E691" s="55"/>
      <c r="F691" s="56"/>
      <c r="G691" s="58"/>
      <c r="H691" s="58"/>
      <c r="I691" s="58" t="str">
        <f>IF(C691=$AI$19,$AJ$19," ")</f>
        <v xml:space="preserve"> </v>
      </c>
      <c r="J691" s="55"/>
      <c r="K691" s="55" t="s">
        <v>100</v>
      </c>
      <c r="L691" s="55"/>
      <c r="M691" s="55"/>
      <c r="N691" s="56"/>
      <c r="O691" s="55"/>
      <c r="P691" s="55"/>
      <c r="Q691" s="55"/>
      <c r="R691" s="55"/>
      <c r="S691" s="55"/>
      <c r="T691" s="54">
        <v>1</v>
      </c>
      <c r="U691" s="53" t="s">
        <v>261</v>
      </c>
      <c r="V691" s="40" t="s">
        <v>131</v>
      </c>
      <c r="W691" s="15">
        <v>4</v>
      </c>
      <c r="X691" s="15"/>
      <c r="Y691" s="15" t="s">
        <v>71</v>
      </c>
      <c r="Z691" s="15"/>
      <c r="AA691" s="15"/>
      <c r="AJ691" s="67"/>
      <c r="AK691"/>
      <c r="AO691" s="39">
        <f t="shared" si="29"/>
        <v>0</v>
      </c>
      <c r="AP691" s="39"/>
      <c r="AQ691" s="39" t="str">
        <f t="shared" si="30"/>
        <v>Write In</v>
      </c>
    </row>
    <row r="692" spans="1:43" thickBot="1" x14ac:dyDescent="0.3">
      <c r="A692" s="75">
        <v>691</v>
      </c>
      <c r="B692" s="64">
        <v>19</v>
      </c>
      <c r="C692" s="66"/>
      <c r="D692" s="65"/>
      <c r="E692" s="55"/>
      <c r="F692" s="56"/>
      <c r="G692" s="58"/>
      <c r="H692" s="58"/>
      <c r="I692" s="58"/>
      <c r="J692" s="55"/>
      <c r="K692" s="55"/>
      <c r="L692" s="55"/>
      <c r="M692" s="55"/>
      <c r="N692" s="56"/>
      <c r="O692" s="55"/>
      <c r="P692" s="55"/>
      <c r="Q692" s="55"/>
      <c r="R692" s="55"/>
      <c r="S692" s="55"/>
      <c r="T692" s="54">
        <v>1</v>
      </c>
      <c r="U692" s="53" t="s">
        <v>261</v>
      </c>
      <c r="V692" s="40" t="s">
        <v>129</v>
      </c>
      <c r="W692" s="15">
        <v>4</v>
      </c>
      <c r="X692" s="15"/>
      <c r="Y692" s="15" t="s">
        <v>71</v>
      </c>
      <c r="Z692" s="15"/>
      <c r="AA692" s="15"/>
      <c r="AJ692" s="67"/>
      <c r="AK692"/>
      <c r="AO692" s="39">
        <f t="shared" si="29"/>
        <v>0</v>
      </c>
      <c r="AP692" s="39"/>
      <c r="AQ692" s="39">
        <f t="shared" si="30"/>
        <v>0</v>
      </c>
    </row>
    <row r="693" spans="1:43" ht="16.5" thickBot="1" x14ac:dyDescent="0.3">
      <c r="A693" s="75">
        <v>692</v>
      </c>
      <c r="B693" s="64">
        <v>20</v>
      </c>
      <c r="C693" s="74" t="s">
        <v>98</v>
      </c>
      <c r="D693" s="71"/>
      <c r="E693" s="58"/>
      <c r="F693" s="73"/>
      <c r="G693" s="59">
        <v>0</v>
      </c>
      <c r="H693" s="59">
        <v>0</v>
      </c>
      <c r="I693" s="58"/>
      <c r="J693" s="55"/>
      <c r="K693" s="55" t="s">
        <v>97</v>
      </c>
      <c r="L693" s="55"/>
      <c r="M693" s="55"/>
      <c r="N693" s="56"/>
      <c r="O693" s="55"/>
      <c r="P693" s="55"/>
      <c r="Q693" s="55"/>
      <c r="R693" s="55"/>
      <c r="S693" s="55"/>
      <c r="T693" s="54">
        <v>1</v>
      </c>
      <c r="U693" s="53" t="s">
        <v>261</v>
      </c>
      <c r="V693" s="40" t="s">
        <v>129</v>
      </c>
      <c r="W693" s="15">
        <v>4</v>
      </c>
      <c r="X693" s="15"/>
      <c r="Y693" s="15" t="s">
        <v>71</v>
      </c>
      <c r="Z693" s="15"/>
      <c r="AA693" s="15"/>
      <c r="AJ693" s="67"/>
      <c r="AK693"/>
      <c r="AO693" s="39">
        <f t="shared" si="29"/>
        <v>0</v>
      </c>
      <c r="AP693" s="39"/>
      <c r="AQ693" s="39">
        <f t="shared" si="30"/>
        <v>0</v>
      </c>
    </row>
    <row r="694" spans="1:43" ht="16.5" thickBot="1" x14ac:dyDescent="0.3">
      <c r="A694" s="75">
        <v>693</v>
      </c>
      <c r="B694" s="64">
        <v>21</v>
      </c>
      <c r="C694" s="74" t="s">
        <v>96</v>
      </c>
      <c r="D694" s="71"/>
      <c r="E694" s="58"/>
      <c r="F694" s="73"/>
      <c r="G694" s="59">
        <v>0</v>
      </c>
      <c r="H694" s="59">
        <v>0</v>
      </c>
      <c r="I694" s="58"/>
      <c r="J694" s="55"/>
      <c r="K694" s="55" t="s">
        <v>95</v>
      </c>
      <c r="L694" s="55"/>
      <c r="M694" s="55"/>
      <c r="N694" s="56"/>
      <c r="O694" s="55"/>
      <c r="P694" s="55"/>
      <c r="Q694" s="55"/>
      <c r="R694" s="55"/>
      <c r="S694" s="55"/>
      <c r="T694" s="54">
        <v>1</v>
      </c>
      <c r="U694" s="53" t="s">
        <v>261</v>
      </c>
      <c r="V694" s="40" t="s">
        <v>129</v>
      </c>
      <c r="W694" s="15">
        <v>4</v>
      </c>
      <c r="X694" s="15"/>
      <c r="Y694" s="15" t="s">
        <v>71</v>
      </c>
      <c r="Z694" s="15"/>
      <c r="AA694" s="15"/>
      <c r="AJ694" s="67"/>
      <c r="AK694"/>
      <c r="AO694" s="39">
        <f t="shared" si="29"/>
        <v>0</v>
      </c>
      <c r="AP694" s="39"/>
      <c r="AQ694" s="39">
        <f t="shared" si="30"/>
        <v>0</v>
      </c>
    </row>
    <row r="695" spans="1:43" ht="16.5" thickBot="1" x14ac:dyDescent="0.3">
      <c r="A695" s="75">
        <v>694</v>
      </c>
      <c r="B695" s="64">
        <v>22</v>
      </c>
      <c r="C695" s="74" t="s">
        <v>94</v>
      </c>
      <c r="D695" s="71"/>
      <c r="E695" s="58"/>
      <c r="F695" s="73"/>
      <c r="G695" s="59">
        <v>0</v>
      </c>
      <c r="H695" s="59">
        <v>0</v>
      </c>
      <c r="I695" s="58"/>
      <c r="J695" s="55"/>
      <c r="K695" s="55" t="s">
        <v>93</v>
      </c>
      <c r="L695" s="55"/>
      <c r="M695" s="55"/>
      <c r="N695" s="56"/>
      <c r="O695" s="55"/>
      <c r="P695" s="55"/>
      <c r="Q695" s="55"/>
      <c r="R695" s="55"/>
      <c r="S695" s="55"/>
      <c r="T695" s="54">
        <v>1</v>
      </c>
      <c r="U695" s="53" t="s">
        <v>261</v>
      </c>
      <c r="V695" s="40" t="s">
        <v>129</v>
      </c>
      <c r="W695" s="15">
        <v>4</v>
      </c>
      <c r="X695" s="15"/>
      <c r="Y695" s="15" t="s">
        <v>71</v>
      </c>
      <c r="Z695" s="15"/>
      <c r="AA695" s="15"/>
      <c r="AJ695" s="67"/>
      <c r="AK695"/>
      <c r="AO695" s="39">
        <f t="shared" si="29"/>
        <v>0</v>
      </c>
      <c r="AP695" s="39"/>
      <c r="AQ695" s="39">
        <f t="shared" si="30"/>
        <v>0</v>
      </c>
    </row>
    <row r="696" spans="1:43" ht="16.5" thickBot="1" x14ac:dyDescent="0.3">
      <c r="A696" s="75">
        <v>695</v>
      </c>
      <c r="B696" s="64">
        <v>23</v>
      </c>
      <c r="C696" s="74" t="s">
        <v>77</v>
      </c>
      <c r="D696" s="71"/>
      <c r="E696" s="58"/>
      <c r="F696" s="73"/>
      <c r="G696" s="59">
        <v>0</v>
      </c>
      <c r="H696" s="59">
        <v>0</v>
      </c>
      <c r="I696" s="58"/>
      <c r="J696" s="55"/>
      <c r="K696" s="55" t="s">
        <v>77</v>
      </c>
      <c r="L696" s="55"/>
      <c r="M696" s="55"/>
      <c r="N696" s="56"/>
      <c r="O696" s="55"/>
      <c r="P696" s="55"/>
      <c r="Q696" s="55"/>
      <c r="R696" s="55"/>
      <c r="S696" s="55"/>
      <c r="T696" s="54">
        <v>1</v>
      </c>
      <c r="U696" s="53" t="s">
        <v>261</v>
      </c>
      <c r="V696" s="40" t="s">
        <v>129</v>
      </c>
      <c r="W696" s="15">
        <v>4</v>
      </c>
      <c r="X696" s="15"/>
      <c r="Y696" s="15" t="s">
        <v>71</v>
      </c>
      <c r="Z696" s="15"/>
      <c r="AA696" s="15"/>
      <c r="AJ696" s="67"/>
      <c r="AK696"/>
      <c r="AO696" s="39">
        <f t="shared" si="29"/>
        <v>0</v>
      </c>
      <c r="AP696" s="39"/>
      <c r="AQ696" s="39">
        <f t="shared" si="30"/>
        <v>0</v>
      </c>
    </row>
    <row r="697" spans="1:43" ht="16.5" thickBot="1" x14ac:dyDescent="0.3">
      <c r="A697" s="75">
        <v>696</v>
      </c>
      <c r="B697" s="64">
        <v>24</v>
      </c>
      <c r="C697" s="72" t="s">
        <v>92</v>
      </c>
      <c r="D697" s="71"/>
      <c r="E697" s="68"/>
      <c r="F697" s="70"/>
      <c r="G697" s="59">
        <v>0</v>
      </c>
      <c r="H697" s="59">
        <v>0</v>
      </c>
      <c r="I697" s="69"/>
      <c r="J697" s="68"/>
      <c r="K697" s="68" t="s">
        <v>91</v>
      </c>
      <c r="L697" s="55"/>
      <c r="M697" s="55"/>
      <c r="N697" s="56"/>
      <c r="O697" s="55"/>
      <c r="P697" s="55"/>
      <c r="Q697" s="55"/>
      <c r="R697" s="55"/>
      <c r="S697" s="55"/>
      <c r="T697" s="54">
        <v>1</v>
      </c>
      <c r="U697" s="53" t="s">
        <v>261</v>
      </c>
      <c r="V697" s="40" t="s">
        <v>129</v>
      </c>
      <c r="W697" s="15">
        <v>4</v>
      </c>
      <c r="X697" s="15"/>
      <c r="Y697" s="15" t="s">
        <v>71</v>
      </c>
      <c r="Z697" s="15"/>
      <c r="AA697" s="15"/>
      <c r="AJ697" s="67"/>
      <c r="AK697"/>
      <c r="AO697" s="39">
        <f t="shared" si="29"/>
        <v>0</v>
      </c>
      <c r="AP697" s="39"/>
      <c r="AQ697" s="39">
        <f t="shared" si="30"/>
        <v>0</v>
      </c>
    </row>
    <row r="698" spans="1:43" x14ac:dyDescent="0.25">
      <c r="A698" s="75">
        <v>697</v>
      </c>
      <c r="B698" s="64">
        <v>25</v>
      </c>
      <c r="C698" s="66"/>
      <c r="D698" s="65"/>
      <c r="E698" s="55"/>
      <c r="F698" s="56"/>
      <c r="G698" s="59"/>
      <c r="H698" s="58"/>
      <c r="I698" s="58"/>
      <c r="J698" s="55"/>
      <c r="K698" s="55"/>
      <c r="L698" s="55"/>
      <c r="M698" s="55"/>
      <c r="N698" s="56"/>
      <c r="O698" s="55"/>
      <c r="P698" s="55"/>
      <c r="Q698" s="55"/>
      <c r="R698" s="55"/>
      <c r="S698" s="55"/>
      <c r="T698" s="54">
        <v>1</v>
      </c>
      <c r="U698" s="53" t="s">
        <v>261</v>
      </c>
      <c r="V698" s="40" t="s">
        <v>129</v>
      </c>
      <c r="W698" s="15">
        <v>4</v>
      </c>
      <c r="X698" s="15"/>
      <c r="Y698" s="15" t="s">
        <v>71</v>
      </c>
      <c r="Z698" s="15"/>
      <c r="AA698" s="15"/>
      <c r="AJ698" s="67"/>
      <c r="AK698"/>
      <c r="AO698" s="39">
        <f t="shared" si="29"/>
        <v>0</v>
      </c>
      <c r="AP698" s="39"/>
      <c r="AQ698" s="39">
        <f t="shared" si="30"/>
        <v>0</v>
      </c>
    </row>
    <row r="699" spans="1:43" x14ac:dyDescent="0.25">
      <c r="A699" s="75">
        <v>698</v>
      </c>
      <c r="B699" s="64">
        <v>26</v>
      </c>
      <c r="C699" s="63" t="s">
        <v>90</v>
      </c>
      <c r="D699" s="62"/>
      <c r="E699" s="61">
        <f>SUBTOTAL(9,G677:G697)</f>
        <v>4</v>
      </c>
      <c r="F699" s="60"/>
      <c r="G699" s="59"/>
      <c r="H699" s="58"/>
      <c r="I699" s="57"/>
      <c r="J699" s="55"/>
      <c r="K699" s="55" t="s">
        <v>89</v>
      </c>
      <c r="L699" s="55"/>
      <c r="M699" s="55"/>
      <c r="N699" s="56"/>
      <c r="O699" s="55"/>
      <c r="P699" s="55"/>
      <c r="Q699" s="55"/>
      <c r="R699" s="55"/>
      <c r="S699" s="55"/>
      <c r="T699" s="54">
        <v>1</v>
      </c>
      <c r="U699" s="53" t="s">
        <v>261</v>
      </c>
      <c r="V699" s="40" t="s">
        <v>129</v>
      </c>
      <c r="W699" s="15">
        <v>4</v>
      </c>
      <c r="X699" s="15"/>
      <c r="Y699" s="15" t="s">
        <v>71</v>
      </c>
      <c r="Z699" s="15"/>
      <c r="AA699" s="15"/>
      <c r="AH699" s="67"/>
      <c r="AI699"/>
      <c r="AJ699" s="67"/>
      <c r="AK699"/>
      <c r="AO699" s="39">
        <f t="shared" si="29"/>
        <v>0</v>
      </c>
      <c r="AP699" s="39"/>
      <c r="AQ699" s="39">
        <f t="shared" si="30"/>
        <v>0</v>
      </c>
    </row>
    <row r="700" spans="1:43" ht="16.5" thickBot="1" x14ac:dyDescent="0.3">
      <c r="A700" s="75">
        <v>699</v>
      </c>
      <c r="B700" s="52">
        <v>27</v>
      </c>
      <c r="C700" s="51" t="s">
        <v>88</v>
      </c>
      <c r="D700" s="50"/>
      <c r="E700" s="49">
        <f>SUBTOTAL(9,H677:H697)</f>
        <v>4</v>
      </c>
      <c r="F700" s="48">
        <f>SUBTOTAL(9,H677:H693)</f>
        <v>4</v>
      </c>
      <c r="G700" s="47"/>
      <c r="H700" s="46"/>
      <c r="I700" s="46"/>
      <c r="J700" s="45"/>
      <c r="K700" s="43" t="s">
        <v>87</v>
      </c>
      <c r="L700" s="43"/>
      <c r="M700" s="43"/>
      <c r="N700" s="44"/>
      <c r="O700" s="43"/>
      <c r="P700" s="43"/>
      <c r="Q700" s="43"/>
      <c r="R700" s="43"/>
      <c r="S700" s="43"/>
      <c r="T700" s="42">
        <v>1</v>
      </c>
      <c r="U700" s="106" t="s">
        <v>261</v>
      </c>
      <c r="V700" s="40" t="s">
        <v>129</v>
      </c>
      <c r="W700" s="15">
        <v>4</v>
      </c>
      <c r="X700" s="15"/>
      <c r="Y700" s="15" t="s">
        <v>71</v>
      </c>
      <c r="Z700" s="15"/>
      <c r="AA700" s="15"/>
      <c r="AH700" s="67"/>
      <c r="AI700"/>
      <c r="AJ700" s="67"/>
      <c r="AK700"/>
      <c r="AO700" s="39">
        <f t="shared" si="29"/>
        <v>0</v>
      </c>
      <c r="AP700" s="39"/>
      <c r="AQ700" s="39">
        <f t="shared" si="30"/>
        <v>0</v>
      </c>
    </row>
    <row r="701" spans="1:43" ht="16.5" thickBot="1" x14ac:dyDescent="0.3">
      <c r="A701" s="38">
        <v>700</v>
      </c>
      <c r="G701" s="13"/>
      <c r="U701" s="2" t="s">
        <v>194</v>
      </c>
      <c r="V701" s="40"/>
      <c r="W701" s="15"/>
      <c r="X701" s="15"/>
      <c r="Y701" s="15" t="s">
        <v>71</v>
      </c>
      <c r="Z701" s="15"/>
      <c r="AA701" s="15"/>
      <c r="AH701" s="67"/>
      <c r="AI701"/>
      <c r="AJ701" s="67"/>
      <c r="AK701"/>
      <c r="AO701" s="39">
        <f t="shared" si="29"/>
        <v>0</v>
      </c>
      <c r="AP701" s="39"/>
      <c r="AQ701" s="39">
        <f t="shared" si="30"/>
        <v>0</v>
      </c>
    </row>
    <row r="702" spans="1:43" x14ac:dyDescent="0.25">
      <c r="A702" s="75">
        <v>701</v>
      </c>
      <c r="B702" s="105">
        <v>1</v>
      </c>
      <c r="C702" s="104" t="s">
        <v>37</v>
      </c>
      <c r="D702" s="103"/>
      <c r="E702" s="101"/>
      <c r="F702" s="102"/>
      <c r="G702" s="101" t="s">
        <v>258</v>
      </c>
      <c r="H702" s="98"/>
      <c r="I702" s="98"/>
      <c r="J702" s="98"/>
      <c r="K702" s="100" t="s">
        <v>118</v>
      </c>
      <c r="L702" s="98"/>
      <c r="M702" s="98"/>
      <c r="N702" s="99"/>
      <c r="O702" s="98"/>
      <c r="P702" s="98"/>
      <c r="Q702" s="98"/>
      <c r="R702" s="98"/>
      <c r="S702" s="98"/>
      <c r="T702" s="97">
        <v>2</v>
      </c>
      <c r="U702" s="96" t="s">
        <v>258</v>
      </c>
      <c r="V702" s="40" t="s">
        <v>135</v>
      </c>
      <c r="W702" s="15"/>
      <c r="X702" s="15"/>
      <c r="Y702" s="15" t="s">
        <v>71</v>
      </c>
      <c r="Z702" s="15"/>
      <c r="AA702" s="15"/>
      <c r="AH702" s="67"/>
      <c r="AI702"/>
      <c r="AJ702" s="67"/>
      <c r="AK702"/>
      <c r="AO702" s="39">
        <f t="shared" si="29"/>
        <v>0</v>
      </c>
      <c r="AP702" s="39"/>
      <c r="AQ702" s="39">
        <f t="shared" si="30"/>
        <v>0</v>
      </c>
    </row>
    <row r="703" spans="1:43" ht="16.5" thickBot="1" x14ac:dyDescent="0.3">
      <c r="A703" s="75">
        <v>702</v>
      </c>
      <c r="B703" s="64">
        <v>2</v>
      </c>
      <c r="C703" s="66" t="s">
        <v>116</v>
      </c>
      <c r="D703" s="65"/>
      <c r="E703" s="55"/>
      <c r="F703" s="56"/>
      <c r="H703" s="55"/>
      <c r="I703" s="58"/>
      <c r="J703" s="55"/>
      <c r="K703" s="55" t="s">
        <v>115</v>
      </c>
      <c r="L703" s="55"/>
      <c r="M703" s="55"/>
      <c r="N703" s="56"/>
      <c r="O703" s="55"/>
      <c r="P703" s="55"/>
      <c r="Q703" s="55"/>
      <c r="R703" s="55"/>
      <c r="S703" s="55"/>
      <c r="T703" s="54">
        <v>2</v>
      </c>
      <c r="U703" s="53" t="s">
        <v>258</v>
      </c>
      <c r="V703" s="40" t="s">
        <v>134</v>
      </c>
      <c r="W703" s="15"/>
      <c r="X703" s="15"/>
      <c r="Y703" s="15" t="s">
        <v>71</v>
      </c>
      <c r="Z703" s="15"/>
      <c r="AA703" s="15"/>
      <c r="AH703" s="67"/>
      <c r="AI703"/>
      <c r="AJ703" s="67"/>
      <c r="AK703"/>
      <c r="AO703" s="39">
        <f t="shared" si="29"/>
        <v>0</v>
      </c>
      <c r="AP703" s="39"/>
      <c r="AQ703" s="39">
        <f t="shared" si="30"/>
        <v>0</v>
      </c>
    </row>
    <row r="704" spans="1:43" ht="16.5" hidden="1" thickBot="1" x14ac:dyDescent="0.3">
      <c r="A704" s="75">
        <v>703</v>
      </c>
      <c r="B704" s="64">
        <v>3</v>
      </c>
      <c r="C704" s="79" t="s">
        <v>113</v>
      </c>
      <c r="D704" s="78"/>
      <c r="E704" s="55"/>
      <c r="F704" s="56"/>
      <c r="H704" s="55"/>
      <c r="I704" s="58"/>
      <c r="J704" s="55"/>
      <c r="K704" s="55" t="s">
        <v>103</v>
      </c>
      <c r="L704" s="55"/>
      <c r="M704" s="55"/>
      <c r="N704" s="56"/>
      <c r="O704" s="55"/>
      <c r="P704" s="55"/>
      <c r="Q704" s="55"/>
      <c r="R704" s="55"/>
      <c r="S704" s="55"/>
      <c r="T704" s="55"/>
      <c r="U704" s="53" t="s">
        <v>258</v>
      </c>
      <c r="V704" s="40" t="s">
        <v>133</v>
      </c>
      <c r="W704" s="15"/>
      <c r="X704" s="15"/>
      <c r="Y704" s="15" t="s">
        <v>71</v>
      </c>
      <c r="Z704" s="15"/>
      <c r="AA704" s="15"/>
      <c r="AH704" s="67"/>
      <c r="AI704"/>
      <c r="AJ704" s="67"/>
      <c r="AK704"/>
      <c r="AO704" s="39" t="str">
        <f t="shared" si="29"/>
        <v>BOC District 2</v>
      </c>
      <c r="AP704" s="39"/>
      <c r="AQ704" s="39">
        <f t="shared" si="30"/>
        <v>0</v>
      </c>
    </row>
    <row r="705" spans="1:43" hidden="1" thickBot="1" x14ac:dyDescent="0.3">
      <c r="A705" s="75">
        <v>704</v>
      </c>
      <c r="B705" s="64">
        <v>4</v>
      </c>
      <c r="C705" s="66" t="str">
        <f>IF(G705=1,AO705," ")</f>
        <v xml:space="preserve"> </v>
      </c>
      <c r="D705" s="65"/>
      <c r="E705" s="55"/>
      <c r="F705" s="56"/>
      <c r="G705" s="58"/>
      <c r="H705" s="58"/>
      <c r="I705" s="58" t="str">
        <f>IF(C705=$AI$5,$AJ$5," ")</f>
        <v xml:space="preserve"> </v>
      </c>
      <c r="J705" s="55"/>
      <c r="K705" s="55" t="s">
        <v>103</v>
      </c>
      <c r="L705" s="55"/>
      <c r="M705" s="55"/>
      <c r="N705" s="56"/>
      <c r="O705" s="55"/>
      <c r="P705" s="55"/>
      <c r="Q705" s="55"/>
      <c r="R705" s="55"/>
      <c r="S705" s="55"/>
      <c r="T705" s="55"/>
      <c r="U705" s="53" t="s">
        <v>258</v>
      </c>
      <c r="V705" s="40" t="s">
        <v>133</v>
      </c>
      <c r="W705" s="15"/>
      <c r="X705" s="15"/>
      <c r="Y705" s="15" t="s">
        <v>71</v>
      </c>
      <c r="Z705" s="15"/>
      <c r="AA705" s="15"/>
      <c r="AH705" s="67"/>
      <c r="AI705"/>
      <c r="AJ705" s="67"/>
      <c r="AK705"/>
      <c r="AO705" s="39" t="str">
        <f t="shared" si="29"/>
        <v xml:space="preserve">Alicia Adams </v>
      </c>
      <c r="AP705" s="39"/>
      <c r="AQ705" s="39">
        <f t="shared" si="30"/>
        <v>0</v>
      </c>
    </row>
    <row r="706" spans="1:43" hidden="1" thickBot="1" x14ac:dyDescent="0.3">
      <c r="A706" s="75">
        <v>705</v>
      </c>
      <c r="B706" s="64">
        <v>5</v>
      </c>
      <c r="C706" s="66" t="str">
        <f>IF(G706=1,AO706," ")</f>
        <v xml:space="preserve"> </v>
      </c>
      <c r="D706" s="65"/>
      <c r="E706" s="55"/>
      <c r="F706" s="56"/>
      <c r="G706" s="58"/>
      <c r="H706" s="58"/>
      <c r="I706" s="58" t="str">
        <f>IF(C706=$AI$6,$AJ$6," ")</f>
        <v xml:space="preserve"> </v>
      </c>
      <c r="J706" s="55"/>
      <c r="K706" s="55" t="s">
        <v>103</v>
      </c>
      <c r="L706" s="55"/>
      <c r="M706" s="55"/>
      <c r="N706" s="56"/>
      <c r="O706" s="55"/>
      <c r="P706" s="55"/>
      <c r="Q706" s="55"/>
      <c r="R706" s="55"/>
      <c r="S706" s="55"/>
      <c r="T706" s="55"/>
      <c r="U706" s="53" t="s">
        <v>258</v>
      </c>
      <c r="V706" s="40" t="s">
        <v>133</v>
      </c>
      <c r="W706" s="15"/>
      <c r="X706" s="15"/>
      <c r="Y706" s="15" t="s">
        <v>71</v>
      </c>
      <c r="Z706" s="15"/>
      <c r="AA706" s="15"/>
      <c r="AH706" s="67"/>
      <c r="AI706"/>
      <c r="AJ706" s="67"/>
      <c r="AK706"/>
      <c r="AO706" s="39" t="str">
        <f t="shared" ref="AO706:AO769" si="31">_xlfn.XLOOKUP(B706,$AH$4:$AH$11,$AI$4:$AI$11,0)</f>
        <v>Erick Allen</v>
      </c>
      <c r="AP706" s="39"/>
      <c r="AQ706" s="39">
        <f t="shared" si="30"/>
        <v>0</v>
      </c>
    </row>
    <row r="707" spans="1:43" hidden="1" thickBot="1" x14ac:dyDescent="0.3">
      <c r="A707" s="75">
        <v>706</v>
      </c>
      <c r="B707" s="64">
        <v>6</v>
      </c>
      <c r="C707" s="66" t="str">
        <f>IF(G707=1,AO707," ")</f>
        <v xml:space="preserve"> </v>
      </c>
      <c r="D707" s="65"/>
      <c r="E707" s="55"/>
      <c r="F707" s="56"/>
      <c r="G707" s="58"/>
      <c r="H707" s="58"/>
      <c r="I707" s="58" t="str">
        <f>IF(C707=$AI$7,$AJ$7," ")</f>
        <v xml:space="preserve"> </v>
      </c>
      <c r="J707" s="55"/>
      <c r="K707" s="55" t="s">
        <v>103</v>
      </c>
      <c r="L707" s="55"/>
      <c r="M707" s="55"/>
      <c r="N707" s="56"/>
      <c r="O707" s="55"/>
      <c r="P707" s="55"/>
      <c r="Q707" s="55"/>
      <c r="R707" s="55"/>
      <c r="S707" s="55"/>
      <c r="T707" s="55"/>
      <c r="U707" s="53" t="s">
        <v>258</v>
      </c>
      <c r="V707" s="40" t="s">
        <v>133</v>
      </c>
      <c r="W707" s="15"/>
      <c r="X707" s="15"/>
      <c r="Y707" s="15" t="s">
        <v>71</v>
      </c>
      <c r="Z707" s="15"/>
      <c r="AA707" s="15"/>
      <c r="AH707" s="67"/>
      <c r="AI707"/>
      <c r="AJ707" s="67"/>
      <c r="AK707"/>
      <c r="AO707" s="39" t="str">
        <f t="shared" si="31"/>
        <v>Jaha V. Howard</v>
      </c>
      <c r="AP707" s="39"/>
      <c r="AQ707" s="39">
        <f t="shared" si="30"/>
        <v>0</v>
      </c>
    </row>
    <row r="708" spans="1:43" hidden="1" thickBot="1" x14ac:dyDescent="0.3">
      <c r="A708" s="75">
        <v>707</v>
      </c>
      <c r="B708" s="64">
        <v>7</v>
      </c>
      <c r="C708" s="66" t="str">
        <f>IF(G708=1,AO708," ")</f>
        <v xml:space="preserve"> </v>
      </c>
      <c r="D708" s="65"/>
      <c r="E708" s="55"/>
      <c r="F708" s="56"/>
      <c r="G708" s="58"/>
      <c r="H708" s="58"/>
      <c r="I708" s="58" t="str">
        <f>IF(C708=$AI$8,$AJ$8," ")</f>
        <v xml:space="preserve"> </v>
      </c>
      <c r="J708" s="55"/>
      <c r="K708" s="55" t="s">
        <v>103</v>
      </c>
      <c r="L708" s="55"/>
      <c r="M708" s="55"/>
      <c r="N708" s="56"/>
      <c r="O708" s="55"/>
      <c r="P708" s="55"/>
      <c r="Q708" s="55"/>
      <c r="R708" s="55"/>
      <c r="S708" s="55"/>
      <c r="T708" s="55"/>
      <c r="U708" s="53" t="s">
        <v>258</v>
      </c>
      <c r="V708" s="40" t="s">
        <v>133</v>
      </c>
      <c r="W708" s="15"/>
      <c r="X708" s="15"/>
      <c r="Y708" s="15" t="s">
        <v>71</v>
      </c>
      <c r="Z708" s="15"/>
      <c r="AA708" s="15"/>
      <c r="AH708" s="67"/>
      <c r="AI708"/>
      <c r="AJ708" s="67"/>
      <c r="AK708"/>
      <c r="AO708" s="39" t="str">
        <f t="shared" si="31"/>
        <v>Tanisha Whorton</v>
      </c>
      <c r="AP708" s="39"/>
      <c r="AQ708" s="39">
        <f t="shared" si="30"/>
        <v>0</v>
      </c>
    </row>
    <row r="709" spans="1:43" hidden="1" thickBot="1" x14ac:dyDescent="0.3">
      <c r="A709" s="75">
        <v>708</v>
      </c>
      <c r="B709" s="64">
        <v>8</v>
      </c>
      <c r="C709" s="66" t="str">
        <f>IF(G709=1,AO709," ")</f>
        <v xml:space="preserve"> </v>
      </c>
      <c r="D709" s="65"/>
      <c r="E709" s="55"/>
      <c r="F709" s="56"/>
      <c r="G709" s="58"/>
      <c r="H709" s="58"/>
      <c r="I709" s="58" t="str">
        <f>IF(C709=$AI$9,$AJ$9," ")</f>
        <v xml:space="preserve"> </v>
      </c>
      <c r="J709" s="55"/>
      <c r="K709" s="55" t="s">
        <v>103</v>
      </c>
      <c r="L709" s="55"/>
      <c r="M709" s="55"/>
      <c r="N709" s="56"/>
      <c r="O709" s="55"/>
      <c r="P709" s="55"/>
      <c r="Q709" s="55"/>
      <c r="R709" s="55"/>
      <c r="S709" s="55"/>
      <c r="T709" s="55"/>
      <c r="U709" s="53" t="s">
        <v>258</v>
      </c>
      <c r="V709" s="40" t="s">
        <v>133</v>
      </c>
      <c r="W709" s="15"/>
      <c r="X709" s="15"/>
      <c r="Y709" s="15" t="s">
        <v>71</v>
      </c>
      <c r="Z709" s="15"/>
      <c r="AA709" s="15"/>
      <c r="AH709" s="67"/>
      <c r="AI709"/>
      <c r="AJ709" s="67"/>
      <c r="AK709"/>
      <c r="AO709" s="39" t="str">
        <f t="shared" si="31"/>
        <v>Tracy Stevenson</v>
      </c>
      <c r="AP709" s="39"/>
      <c r="AQ709" s="39">
        <f t="shared" ref="AQ709:AQ772" si="32">_xlfn.XLOOKUP(B709,$AH$12:$AH$19,$AI$12:$AI$19,0)</f>
        <v>0</v>
      </c>
    </row>
    <row r="710" spans="1:43" hidden="1" thickBot="1" x14ac:dyDescent="0.3">
      <c r="A710" s="75">
        <v>709</v>
      </c>
      <c r="B710" s="64">
        <v>9</v>
      </c>
      <c r="C710" s="74" t="str">
        <f>IF(G710=1,AQ710,IF(G710="BLK",$AI$17," "))</f>
        <v xml:space="preserve"> </v>
      </c>
      <c r="D710" s="129"/>
      <c r="E710" s="55"/>
      <c r="F710" s="56"/>
      <c r="G710" s="58"/>
      <c r="H710" s="58"/>
      <c r="I710" s="58" t="str">
        <f>IF(C710=$AI$10,$AJ$10," ")</f>
        <v xml:space="preserve"> </v>
      </c>
      <c r="J710" s="55"/>
      <c r="K710" s="55" t="s">
        <v>103</v>
      </c>
      <c r="L710" s="55"/>
      <c r="M710" s="55"/>
      <c r="N710" s="56"/>
      <c r="O710" s="55"/>
      <c r="P710" s="55"/>
      <c r="Q710" s="55"/>
      <c r="R710" s="55"/>
      <c r="S710" s="55"/>
      <c r="T710" s="55"/>
      <c r="U710" s="53" t="s">
        <v>258</v>
      </c>
      <c r="V710" s="40" t="s">
        <v>133</v>
      </c>
      <c r="W710" s="15"/>
      <c r="X710" s="15"/>
      <c r="Y710" s="15" t="s">
        <v>71</v>
      </c>
      <c r="Z710" s="15"/>
      <c r="AA710" s="15"/>
      <c r="AH710" s="67"/>
      <c r="AI710"/>
      <c r="AJ710" s="67"/>
      <c r="AK710"/>
      <c r="AO710" s="39" t="str">
        <f t="shared" si="31"/>
        <v>BLANK</v>
      </c>
      <c r="AP710" s="39"/>
      <c r="AQ710" s="39">
        <f t="shared" si="32"/>
        <v>0</v>
      </c>
    </row>
    <row r="711" spans="1:43" hidden="1" thickBot="1" x14ac:dyDescent="0.3">
      <c r="A711" s="75">
        <v>710</v>
      </c>
      <c r="B711" s="64">
        <v>10</v>
      </c>
      <c r="C711" s="66" t="str">
        <f>IF(G711=1,AO711," ")</f>
        <v xml:space="preserve"> </v>
      </c>
      <c r="D711" s="65"/>
      <c r="E711" s="55"/>
      <c r="F711" s="56"/>
      <c r="G711" s="58"/>
      <c r="H711" s="58"/>
      <c r="I711" s="58" t="str">
        <f>IF(C711=$AI$10,$AJ$10," ")</f>
        <v xml:space="preserve"> </v>
      </c>
      <c r="J711" s="55"/>
      <c r="K711" s="55" t="s">
        <v>103</v>
      </c>
      <c r="L711" s="55"/>
      <c r="M711" s="55"/>
      <c r="N711" s="56"/>
      <c r="O711" s="55"/>
      <c r="P711" s="55"/>
      <c r="Q711" s="55"/>
      <c r="R711" s="55"/>
      <c r="S711" s="55"/>
      <c r="T711" s="55"/>
      <c r="U711" s="53" t="s">
        <v>258</v>
      </c>
      <c r="V711" s="40" t="s">
        <v>133</v>
      </c>
      <c r="W711" s="15"/>
      <c r="X711" s="15"/>
      <c r="Y711" s="15" t="s">
        <v>71</v>
      </c>
      <c r="Z711" s="15"/>
      <c r="AA711" s="15"/>
      <c r="AH711" s="67"/>
      <c r="AI711"/>
      <c r="AJ711" s="67"/>
      <c r="AK711"/>
      <c r="AO711" s="39" t="str">
        <f t="shared" si="31"/>
        <v>Write In</v>
      </c>
      <c r="AP711" s="39"/>
      <c r="AQ711" s="39">
        <f t="shared" si="32"/>
        <v>0</v>
      </c>
    </row>
    <row r="712" spans="1:43" ht="21.75" thickBot="1" x14ac:dyDescent="0.3">
      <c r="A712" s="75">
        <v>711</v>
      </c>
      <c r="B712" s="64">
        <v>11</v>
      </c>
      <c r="C712" s="92" t="s">
        <v>101</v>
      </c>
      <c r="D712" s="91" t="s">
        <v>112</v>
      </c>
      <c r="E712" s="87" t="s">
        <v>111</v>
      </c>
      <c r="F712" s="90" t="s">
        <v>110</v>
      </c>
      <c r="G712" s="113"/>
      <c r="H712" s="87"/>
      <c r="I712" s="87"/>
      <c r="J712" s="86"/>
      <c r="K712" s="86" t="s">
        <v>100</v>
      </c>
      <c r="L712" s="117">
        <v>1008</v>
      </c>
      <c r="M712" s="117">
        <v>1021</v>
      </c>
      <c r="N712" s="118"/>
      <c r="O712" s="117"/>
      <c r="P712" s="117" t="s">
        <v>109</v>
      </c>
      <c r="Q712" s="87">
        <v>4</v>
      </c>
      <c r="R712" s="87"/>
      <c r="S712" s="86"/>
      <c r="T712" s="85">
        <v>2</v>
      </c>
      <c r="U712" s="84" t="s">
        <v>258</v>
      </c>
      <c r="V712" s="40" t="s">
        <v>131</v>
      </c>
      <c r="W712" s="15"/>
      <c r="X712" s="15"/>
      <c r="Y712" s="15" t="s">
        <v>71</v>
      </c>
      <c r="Z712" s="15"/>
      <c r="AA712" s="15"/>
      <c r="AH712" s="67"/>
      <c r="AI712"/>
      <c r="AJ712" s="67"/>
      <c r="AK712"/>
      <c r="AO712" s="39">
        <f t="shared" si="31"/>
        <v>0</v>
      </c>
      <c r="AP712" s="39"/>
      <c r="AQ712" s="39" t="str">
        <f t="shared" si="32"/>
        <v>BOC District 4</v>
      </c>
    </row>
    <row r="713" spans="1:43" thickBot="1" x14ac:dyDescent="0.3">
      <c r="A713" s="75">
        <v>712</v>
      </c>
      <c r="B713" s="64">
        <v>12</v>
      </c>
      <c r="C713" s="66" t="str">
        <f>IF(G713=1,AQ713," ")</f>
        <v>Julien Grhas</v>
      </c>
      <c r="D713" s="71"/>
      <c r="E713" s="115">
        <v>1008</v>
      </c>
      <c r="F713" s="80">
        <v>91</v>
      </c>
      <c r="G713" s="58">
        <v>1</v>
      </c>
      <c r="H713" s="58">
        <f>G713</f>
        <v>1</v>
      </c>
      <c r="I713" s="58" t="str">
        <f>IF(C713=$AI$13,$AJ$13," ")</f>
        <v>REP</v>
      </c>
      <c r="J713" s="55" t="s">
        <v>104</v>
      </c>
      <c r="K713" s="55" t="s">
        <v>100</v>
      </c>
      <c r="L713" s="55"/>
      <c r="M713" s="55"/>
      <c r="N713" s="56"/>
      <c r="O713" s="55"/>
      <c r="P713" s="55"/>
      <c r="Q713" s="55"/>
      <c r="R713" s="55"/>
      <c r="S713" s="55"/>
      <c r="T713" s="54">
        <v>2</v>
      </c>
      <c r="U713" s="53" t="s">
        <v>258</v>
      </c>
      <c r="V713" s="40" t="s">
        <v>131</v>
      </c>
      <c r="W713" s="15">
        <v>4</v>
      </c>
      <c r="X713" s="15"/>
      <c r="Y713" s="15" t="s">
        <v>71</v>
      </c>
      <c r="Z713" s="15"/>
      <c r="AA713" s="15"/>
      <c r="AJ713" s="67"/>
      <c r="AK713"/>
      <c r="AO713" s="39">
        <f t="shared" si="31"/>
        <v>0</v>
      </c>
      <c r="AP713" s="39"/>
      <c r="AQ713" s="39" t="str">
        <f t="shared" si="32"/>
        <v>Julien Grhas</v>
      </c>
    </row>
    <row r="714" spans="1:43" thickBot="1" x14ac:dyDescent="0.3">
      <c r="A714" s="75">
        <v>713</v>
      </c>
      <c r="B714" s="64">
        <v>13</v>
      </c>
      <c r="C714" s="66" t="str">
        <f>IF(G714=1,AQ714," ")</f>
        <v>Matthew Hardwick</v>
      </c>
      <c r="D714" s="71"/>
      <c r="E714" s="115">
        <v>1021</v>
      </c>
      <c r="F714" s="80">
        <v>93</v>
      </c>
      <c r="G714" s="58">
        <v>1</v>
      </c>
      <c r="H714" s="58">
        <f>G714</f>
        <v>1</v>
      </c>
      <c r="I714" s="58" t="str">
        <f>IF(C714=$AI$14,$AJ$14," ")</f>
        <v>REP</v>
      </c>
      <c r="J714" s="55" t="s">
        <v>104</v>
      </c>
      <c r="K714" s="55" t="s">
        <v>100</v>
      </c>
      <c r="L714" s="55"/>
      <c r="M714" s="55"/>
      <c r="N714" s="56"/>
      <c r="O714" s="55"/>
      <c r="P714" s="55"/>
      <c r="Q714" s="55"/>
      <c r="R714" s="55"/>
      <c r="S714" s="55"/>
      <c r="T714" s="54">
        <v>2</v>
      </c>
      <c r="U714" s="53" t="s">
        <v>258</v>
      </c>
      <c r="V714" s="40" t="s">
        <v>131</v>
      </c>
      <c r="W714" s="15">
        <v>4</v>
      </c>
      <c r="X714" s="15"/>
      <c r="Y714" s="15" t="s">
        <v>71</v>
      </c>
      <c r="Z714" s="15"/>
      <c r="AA714" s="15"/>
      <c r="AJ714" s="67"/>
      <c r="AK714"/>
      <c r="AO714" s="39">
        <f t="shared" si="31"/>
        <v>0</v>
      </c>
      <c r="AP714" s="39"/>
      <c r="AQ714" s="39" t="str">
        <f t="shared" si="32"/>
        <v>Matthew Hardwick</v>
      </c>
    </row>
    <row r="715" spans="1:43" thickBot="1" x14ac:dyDescent="0.3">
      <c r="A715" s="75">
        <v>714</v>
      </c>
      <c r="B715" s="64">
        <v>14</v>
      </c>
      <c r="C715" s="66" t="str">
        <f>IF(G715=1,AQ715," ")</f>
        <v>Yashica Marshall</v>
      </c>
      <c r="D715" s="71"/>
      <c r="E715" s="114">
        <v>1008</v>
      </c>
      <c r="F715" s="80">
        <v>92</v>
      </c>
      <c r="G715" s="58">
        <v>1</v>
      </c>
      <c r="H715" s="58">
        <f>G715</f>
        <v>1</v>
      </c>
      <c r="I715" s="58" t="str">
        <f>IF(C715=$AI$15,$AJ$15," ")</f>
        <v>DEM</v>
      </c>
      <c r="J715" s="55" t="s">
        <v>104</v>
      </c>
      <c r="K715" s="55" t="s">
        <v>100</v>
      </c>
      <c r="L715" s="55"/>
      <c r="M715" s="55"/>
      <c r="N715" s="56"/>
      <c r="O715" s="55"/>
      <c r="P715" s="55"/>
      <c r="Q715" s="55"/>
      <c r="R715" s="55"/>
      <c r="S715" s="55"/>
      <c r="T715" s="54">
        <v>2</v>
      </c>
      <c r="U715" s="53" t="s">
        <v>258</v>
      </c>
      <c r="V715" s="40" t="s">
        <v>131</v>
      </c>
      <c r="W715" s="15">
        <v>4</v>
      </c>
      <c r="X715" s="15"/>
      <c r="Y715" s="15" t="s">
        <v>71</v>
      </c>
      <c r="Z715" s="15"/>
      <c r="AA715" s="15"/>
      <c r="AB715" s="4">
        <v>91</v>
      </c>
      <c r="AC715" s="5" t="s">
        <v>260</v>
      </c>
      <c r="AD715" s="83" t="s">
        <v>107</v>
      </c>
      <c r="AJ715" s="67"/>
      <c r="AK715"/>
      <c r="AO715" s="39">
        <f t="shared" si="31"/>
        <v>0</v>
      </c>
      <c r="AP715" s="39"/>
      <c r="AQ715" s="39" t="str">
        <f t="shared" si="32"/>
        <v>Yashica Marshall</v>
      </c>
    </row>
    <row r="716" spans="1:43" thickBot="1" x14ac:dyDescent="0.3">
      <c r="A716" s="75">
        <v>715</v>
      </c>
      <c r="B716" s="64">
        <v>15</v>
      </c>
      <c r="C716" s="66" t="str">
        <f>IF(G716=1,AQ716," ")</f>
        <v>Monique Sheffield</v>
      </c>
      <c r="D716" s="71"/>
      <c r="E716" s="114">
        <v>1021</v>
      </c>
      <c r="F716" s="80">
        <v>94</v>
      </c>
      <c r="G716" s="58">
        <v>1</v>
      </c>
      <c r="H716" s="58">
        <f>G716</f>
        <v>1</v>
      </c>
      <c r="I716" s="58" t="str">
        <f>IF(C716=$AI$16,$AJ$16," ")</f>
        <v>DEM</v>
      </c>
      <c r="J716" s="55" t="s">
        <v>104</v>
      </c>
      <c r="K716" s="55" t="s">
        <v>100</v>
      </c>
      <c r="L716" s="55"/>
      <c r="M716" s="55"/>
      <c r="N716" s="56"/>
      <c r="O716" s="55"/>
      <c r="P716" s="55"/>
      <c r="Q716" s="55"/>
      <c r="R716" s="55"/>
      <c r="S716" s="55"/>
      <c r="T716" s="54">
        <v>2</v>
      </c>
      <c r="U716" s="53" t="s">
        <v>258</v>
      </c>
      <c r="V716" s="40" t="s">
        <v>131</v>
      </c>
      <c r="W716" s="15">
        <v>4</v>
      </c>
      <c r="X716" s="15"/>
      <c r="Y716" s="15" t="s">
        <v>71</v>
      </c>
      <c r="Z716" s="15"/>
      <c r="AA716" s="15"/>
      <c r="AB716" s="4">
        <v>93</v>
      </c>
      <c r="AC716" s="5" t="s">
        <v>259</v>
      </c>
      <c r="AD716" s="83" t="s">
        <v>107</v>
      </c>
      <c r="AJ716" s="67"/>
      <c r="AK716"/>
      <c r="AO716" s="39">
        <f t="shared" si="31"/>
        <v>0</v>
      </c>
      <c r="AP716" s="39"/>
      <c r="AQ716" s="39" t="str">
        <f t="shared" si="32"/>
        <v>Monique Sheffield</v>
      </c>
    </row>
    <row r="717" spans="1:43" ht="15" x14ac:dyDescent="0.25">
      <c r="A717" s="75">
        <v>716</v>
      </c>
      <c r="B717" s="64">
        <v>16</v>
      </c>
      <c r="C717" s="74" t="str">
        <f>IF(G717=1,AQ717,IF(G717="BLK",$AI$17," "))</f>
        <v xml:space="preserve"> </v>
      </c>
      <c r="D717" s="129"/>
      <c r="E717" s="55"/>
      <c r="F717" s="56"/>
      <c r="G717" s="58"/>
      <c r="H717" s="58"/>
      <c r="I717" s="58" t="str">
        <f>IF(C717=$AI$17,$AJ$17," ")</f>
        <v xml:space="preserve"> </v>
      </c>
      <c r="J717" s="55"/>
      <c r="K717" s="55" t="s">
        <v>100</v>
      </c>
      <c r="L717" s="55"/>
      <c r="M717" s="55"/>
      <c r="N717" s="56"/>
      <c r="O717" s="55"/>
      <c r="P717" s="55"/>
      <c r="Q717" s="55"/>
      <c r="R717" s="55"/>
      <c r="S717" s="55"/>
      <c r="T717" s="54">
        <v>2</v>
      </c>
      <c r="U717" s="53" t="s">
        <v>258</v>
      </c>
      <c r="V717" s="40" t="s">
        <v>131</v>
      </c>
      <c r="W717" s="15">
        <v>4</v>
      </c>
      <c r="X717" s="15"/>
      <c r="Y717" s="15" t="s">
        <v>71</v>
      </c>
      <c r="Z717" s="15"/>
      <c r="AA717" s="15"/>
      <c r="AJ717" s="67"/>
      <c r="AK717"/>
      <c r="AO717" s="39">
        <f t="shared" si="31"/>
        <v>0</v>
      </c>
      <c r="AP717" s="39"/>
      <c r="AQ717" s="39" t="str">
        <f t="shared" si="32"/>
        <v>BLANK</v>
      </c>
    </row>
    <row r="718" spans="1:43" ht="15" x14ac:dyDescent="0.25">
      <c r="A718" s="75">
        <v>717</v>
      </c>
      <c r="B718" s="64">
        <v>17</v>
      </c>
      <c r="C718" s="66" t="str">
        <f>IF(G718=1,AQ718," ")</f>
        <v xml:space="preserve"> </v>
      </c>
      <c r="D718" s="65"/>
      <c r="E718" s="55"/>
      <c r="F718" s="56"/>
      <c r="G718" s="58"/>
      <c r="H718" s="58"/>
      <c r="I718" s="58" t="str">
        <f>IF(C718=$AI$18,$AJ$18," ")</f>
        <v xml:space="preserve"> </v>
      </c>
      <c r="J718" s="55"/>
      <c r="K718" s="55" t="s">
        <v>100</v>
      </c>
      <c r="L718" s="55"/>
      <c r="M718" s="55"/>
      <c r="N718" s="56"/>
      <c r="O718" s="55"/>
      <c r="P718" s="55"/>
      <c r="Q718" s="55"/>
      <c r="R718" s="55"/>
      <c r="S718" s="55"/>
      <c r="T718" s="54">
        <v>2</v>
      </c>
      <c r="U718" s="53" t="s">
        <v>258</v>
      </c>
      <c r="V718" s="40" t="s">
        <v>131</v>
      </c>
      <c r="W718" s="15">
        <v>4</v>
      </c>
      <c r="X718" s="15"/>
      <c r="Y718" s="15" t="s">
        <v>71</v>
      </c>
      <c r="Z718" s="15"/>
      <c r="AA718" s="15"/>
      <c r="AB718" s="4">
        <v>92</v>
      </c>
      <c r="AC718" s="5" t="s">
        <v>260</v>
      </c>
      <c r="AD718" s="5" t="s">
        <v>105</v>
      </c>
      <c r="AJ718" s="67"/>
      <c r="AK718"/>
      <c r="AO718" s="39">
        <f t="shared" si="31"/>
        <v>0</v>
      </c>
      <c r="AP718" s="39"/>
      <c r="AQ718" s="39" t="str">
        <f t="shared" si="32"/>
        <v>BLANK</v>
      </c>
    </row>
    <row r="719" spans="1:43" ht="15" x14ac:dyDescent="0.25">
      <c r="A719" s="75">
        <v>718</v>
      </c>
      <c r="B719" s="64">
        <v>18</v>
      </c>
      <c r="C719" s="66" t="str">
        <f>IF(G719=1,AQ719," ")</f>
        <v xml:space="preserve"> </v>
      </c>
      <c r="D719" s="65"/>
      <c r="E719" s="55"/>
      <c r="F719" s="56"/>
      <c r="G719" s="58"/>
      <c r="H719" s="58"/>
      <c r="I719" s="58" t="str">
        <f>IF(C719=$AI$19,$AJ$19," ")</f>
        <v xml:space="preserve"> </v>
      </c>
      <c r="J719" s="55"/>
      <c r="K719" s="55" t="s">
        <v>100</v>
      </c>
      <c r="L719" s="55"/>
      <c r="M719" s="55"/>
      <c r="N719" s="56"/>
      <c r="O719" s="55"/>
      <c r="P719" s="55"/>
      <c r="Q719" s="55"/>
      <c r="R719" s="55"/>
      <c r="S719" s="55"/>
      <c r="T719" s="54">
        <v>2</v>
      </c>
      <c r="U719" s="53" t="s">
        <v>258</v>
      </c>
      <c r="V719" s="40" t="s">
        <v>131</v>
      </c>
      <c r="W719" s="15">
        <v>4</v>
      </c>
      <c r="X719" s="15"/>
      <c r="Y719" s="15" t="s">
        <v>71</v>
      </c>
      <c r="Z719" s="15"/>
      <c r="AA719" s="15"/>
      <c r="AB719" s="4">
        <v>94</v>
      </c>
      <c r="AC719" s="5" t="s">
        <v>259</v>
      </c>
      <c r="AD719" s="5" t="s">
        <v>105</v>
      </c>
      <c r="AE719" s="83"/>
      <c r="AJ719" s="67"/>
      <c r="AK719"/>
      <c r="AO719" s="39">
        <f t="shared" si="31"/>
        <v>0</v>
      </c>
      <c r="AP719" s="39"/>
      <c r="AQ719" s="39" t="str">
        <f t="shared" si="32"/>
        <v>Write In</v>
      </c>
    </row>
    <row r="720" spans="1:43" thickBot="1" x14ac:dyDescent="0.3">
      <c r="A720" s="75">
        <v>719</v>
      </c>
      <c r="B720" s="64">
        <v>19</v>
      </c>
      <c r="C720" s="66"/>
      <c r="D720" s="65"/>
      <c r="E720" s="55"/>
      <c r="F720" s="56"/>
      <c r="G720" s="58"/>
      <c r="H720" s="58"/>
      <c r="I720" s="58"/>
      <c r="J720" s="55"/>
      <c r="K720" s="55"/>
      <c r="L720" s="55"/>
      <c r="M720" s="55"/>
      <c r="N720" s="56"/>
      <c r="O720" s="55"/>
      <c r="P720" s="55"/>
      <c r="Q720" s="55"/>
      <c r="R720" s="55"/>
      <c r="S720" s="55"/>
      <c r="T720" s="54">
        <v>2</v>
      </c>
      <c r="U720" s="53" t="s">
        <v>258</v>
      </c>
      <c r="V720" s="40" t="s">
        <v>129</v>
      </c>
      <c r="W720" s="15">
        <v>4</v>
      </c>
      <c r="X720" s="15"/>
      <c r="Y720" s="15" t="s">
        <v>71</v>
      </c>
      <c r="Z720" s="15"/>
      <c r="AA720" s="15"/>
      <c r="AE720" s="83"/>
      <c r="AJ720" s="67"/>
      <c r="AK720"/>
      <c r="AO720" s="39">
        <f t="shared" si="31"/>
        <v>0</v>
      </c>
      <c r="AP720" s="39"/>
      <c r="AQ720" s="39">
        <f t="shared" si="32"/>
        <v>0</v>
      </c>
    </row>
    <row r="721" spans="1:43" ht="16.5" thickBot="1" x14ac:dyDescent="0.3">
      <c r="A721" s="75">
        <v>720</v>
      </c>
      <c r="B721" s="64">
        <v>20</v>
      </c>
      <c r="C721" s="74" t="s">
        <v>98</v>
      </c>
      <c r="D721" s="71"/>
      <c r="E721" s="58"/>
      <c r="F721" s="73"/>
      <c r="G721" s="59">
        <v>0</v>
      </c>
      <c r="H721" s="59">
        <v>0</v>
      </c>
      <c r="I721" s="58"/>
      <c r="J721" s="55"/>
      <c r="K721" s="55" t="s">
        <v>97</v>
      </c>
      <c r="L721" s="55"/>
      <c r="M721" s="55"/>
      <c r="N721" s="56"/>
      <c r="O721" s="55"/>
      <c r="P721" s="55"/>
      <c r="Q721" s="55"/>
      <c r="R721" s="55"/>
      <c r="S721" s="55"/>
      <c r="T721" s="54">
        <v>2</v>
      </c>
      <c r="U721" s="53" t="s">
        <v>258</v>
      </c>
      <c r="V721" s="40" t="s">
        <v>129</v>
      </c>
      <c r="W721" s="15">
        <v>4</v>
      </c>
      <c r="X721" s="15"/>
      <c r="Y721" s="15" t="s">
        <v>71</v>
      </c>
      <c r="Z721" s="15"/>
      <c r="AA721" s="15"/>
      <c r="AJ721" s="67"/>
      <c r="AK721"/>
      <c r="AO721" s="39">
        <f t="shared" si="31"/>
        <v>0</v>
      </c>
      <c r="AP721" s="39"/>
      <c r="AQ721" s="39">
        <f t="shared" si="32"/>
        <v>0</v>
      </c>
    </row>
    <row r="722" spans="1:43" ht="16.5" thickBot="1" x14ac:dyDescent="0.3">
      <c r="A722" s="75">
        <v>721</v>
      </c>
      <c r="B722" s="64">
        <v>21</v>
      </c>
      <c r="C722" s="74" t="s">
        <v>96</v>
      </c>
      <c r="D722" s="71"/>
      <c r="E722" s="58"/>
      <c r="F722" s="73"/>
      <c r="G722" s="59">
        <v>0</v>
      </c>
      <c r="H722" s="59">
        <v>0</v>
      </c>
      <c r="I722" s="58"/>
      <c r="J722" s="55"/>
      <c r="K722" s="55" t="s">
        <v>95</v>
      </c>
      <c r="L722" s="55"/>
      <c r="M722" s="55"/>
      <c r="N722" s="56"/>
      <c r="O722" s="55"/>
      <c r="P722" s="55"/>
      <c r="Q722" s="55"/>
      <c r="R722" s="55"/>
      <c r="S722" s="55"/>
      <c r="T722" s="54">
        <v>2</v>
      </c>
      <c r="U722" s="53" t="s">
        <v>258</v>
      </c>
      <c r="V722" s="40" t="s">
        <v>129</v>
      </c>
      <c r="W722" s="15">
        <v>4</v>
      </c>
      <c r="X722" s="15"/>
      <c r="Y722" s="15" t="s">
        <v>71</v>
      </c>
      <c r="Z722" s="15"/>
      <c r="AA722" s="15"/>
      <c r="AJ722" s="67"/>
      <c r="AK722"/>
      <c r="AO722" s="39">
        <f t="shared" si="31"/>
        <v>0</v>
      </c>
      <c r="AP722" s="39"/>
      <c r="AQ722" s="39">
        <f t="shared" si="32"/>
        <v>0</v>
      </c>
    </row>
    <row r="723" spans="1:43" ht="16.5" thickBot="1" x14ac:dyDescent="0.3">
      <c r="A723" s="75">
        <v>722</v>
      </c>
      <c r="B723" s="64">
        <v>22</v>
      </c>
      <c r="C723" s="74" t="s">
        <v>94</v>
      </c>
      <c r="D723" s="71"/>
      <c r="E723" s="58"/>
      <c r="F723" s="73"/>
      <c r="G723" s="59">
        <v>0</v>
      </c>
      <c r="H723" s="59">
        <v>0</v>
      </c>
      <c r="I723" s="58"/>
      <c r="J723" s="55"/>
      <c r="K723" s="55" t="s">
        <v>93</v>
      </c>
      <c r="L723" s="55"/>
      <c r="M723" s="55"/>
      <c r="N723" s="56"/>
      <c r="O723" s="55"/>
      <c r="P723" s="55"/>
      <c r="Q723" s="55"/>
      <c r="R723" s="55"/>
      <c r="S723" s="55"/>
      <c r="T723" s="54">
        <v>2</v>
      </c>
      <c r="U723" s="53" t="s">
        <v>258</v>
      </c>
      <c r="V723" s="40" t="s">
        <v>129</v>
      </c>
      <c r="W723" s="15">
        <v>4</v>
      </c>
      <c r="X723" s="15"/>
      <c r="Y723" s="15" t="s">
        <v>71</v>
      </c>
      <c r="Z723" s="15"/>
      <c r="AA723" s="15"/>
      <c r="AJ723" s="67"/>
      <c r="AK723"/>
      <c r="AO723" s="39">
        <f t="shared" si="31"/>
        <v>0</v>
      </c>
      <c r="AP723" s="39"/>
      <c r="AQ723" s="39">
        <f t="shared" si="32"/>
        <v>0</v>
      </c>
    </row>
    <row r="724" spans="1:43" ht="16.5" thickBot="1" x14ac:dyDescent="0.3">
      <c r="A724" s="75">
        <v>723</v>
      </c>
      <c r="B724" s="64">
        <v>23</v>
      </c>
      <c r="C724" s="74" t="s">
        <v>77</v>
      </c>
      <c r="D724" s="71"/>
      <c r="E724" s="58"/>
      <c r="F724" s="73"/>
      <c r="G724" s="59">
        <v>0</v>
      </c>
      <c r="H724" s="59">
        <v>0</v>
      </c>
      <c r="I724" s="58"/>
      <c r="J724" s="55"/>
      <c r="K724" s="55" t="s">
        <v>77</v>
      </c>
      <c r="L724" s="55"/>
      <c r="M724" s="55"/>
      <c r="N724" s="56"/>
      <c r="O724" s="55"/>
      <c r="P724" s="55"/>
      <c r="Q724" s="55"/>
      <c r="R724" s="55"/>
      <c r="S724" s="55"/>
      <c r="T724" s="54">
        <v>2</v>
      </c>
      <c r="U724" s="53" t="s">
        <v>258</v>
      </c>
      <c r="V724" s="40" t="s">
        <v>129</v>
      </c>
      <c r="W724" s="15">
        <v>4</v>
      </c>
      <c r="X724" s="15"/>
      <c r="Y724" s="15" t="s">
        <v>71</v>
      </c>
      <c r="Z724" s="15"/>
      <c r="AA724" s="15"/>
      <c r="AJ724" s="67"/>
      <c r="AK724"/>
      <c r="AO724" s="39">
        <f t="shared" si="31"/>
        <v>0</v>
      </c>
      <c r="AP724" s="39"/>
      <c r="AQ724" s="39">
        <f t="shared" si="32"/>
        <v>0</v>
      </c>
    </row>
    <row r="725" spans="1:43" ht="16.5" thickBot="1" x14ac:dyDescent="0.3">
      <c r="A725" s="75">
        <v>724</v>
      </c>
      <c r="B725" s="64">
        <v>24</v>
      </c>
      <c r="C725" s="72" t="s">
        <v>92</v>
      </c>
      <c r="D725" s="71"/>
      <c r="E725" s="68"/>
      <c r="F725" s="70"/>
      <c r="G725" s="59">
        <v>0</v>
      </c>
      <c r="H725" s="59">
        <v>0</v>
      </c>
      <c r="I725" s="69"/>
      <c r="J725" s="68"/>
      <c r="K725" s="68" t="s">
        <v>91</v>
      </c>
      <c r="L725" s="55"/>
      <c r="M725" s="55"/>
      <c r="N725" s="56"/>
      <c r="O725" s="55"/>
      <c r="P725" s="55"/>
      <c r="Q725" s="55"/>
      <c r="R725" s="55"/>
      <c r="S725" s="55"/>
      <c r="T725" s="54">
        <v>2</v>
      </c>
      <c r="U725" s="53" t="s">
        <v>258</v>
      </c>
      <c r="V725" s="40" t="s">
        <v>129</v>
      </c>
      <c r="W725" s="15">
        <v>4</v>
      </c>
      <c r="X725" s="15"/>
      <c r="Y725" s="15" t="s">
        <v>71</v>
      </c>
      <c r="Z725" s="15"/>
      <c r="AA725" s="15"/>
      <c r="AJ725" s="67"/>
      <c r="AK725"/>
      <c r="AO725" s="39">
        <f t="shared" si="31"/>
        <v>0</v>
      </c>
      <c r="AP725" s="39"/>
      <c r="AQ725" s="39">
        <f t="shared" si="32"/>
        <v>0</v>
      </c>
    </row>
    <row r="726" spans="1:43" x14ac:dyDescent="0.25">
      <c r="A726" s="75">
        <v>725</v>
      </c>
      <c r="B726" s="64">
        <v>25</v>
      </c>
      <c r="C726" s="66"/>
      <c r="D726" s="65"/>
      <c r="E726" s="55"/>
      <c r="F726" s="56"/>
      <c r="G726" s="59"/>
      <c r="H726" s="58"/>
      <c r="I726" s="58"/>
      <c r="J726" s="55"/>
      <c r="K726" s="55"/>
      <c r="L726" s="55"/>
      <c r="M726" s="55"/>
      <c r="N726" s="56"/>
      <c r="O726" s="55"/>
      <c r="P726" s="55"/>
      <c r="Q726" s="55"/>
      <c r="R726" s="55"/>
      <c r="S726" s="55"/>
      <c r="T726" s="54">
        <v>2</v>
      </c>
      <c r="U726" s="53" t="s">
        <v>258</v>
      </c>
      <c r="V726" s="40" t="s">
        <v>129</v>
      </c>
      <c r="W726" s="15">
        <v>4</v>
      </c>
      <c r="X726" s="15"/>
      <c r="Y726" s="15" t="s">
        <v>71</v>
      </c>
      <c r="Z726" s="15"/>
      <c r="AA726" s="15"/>
      <c r="AH726" s="67"/>
      <c r="AI726"/>
      <c r="AJ726" s="67"/>
      <c r="AK726"/>
      <c r="AO726" s="39">
        <f t="shared" si="31"/>
        <v>0</v>
      </c>
      <c r="AP726" s="39"/>
      <c r="AQ726" s="39">
        <f t="shared" si="32"/>
        <v>0</v>
      </c>
    </row>
    <row r="727" spans="1:43" x14ac:dyDescent="0.25">
      <c r="A727" s="75">
        <v>726</v>
      </c>
      <c r="B727" s="64">
        <v>26</v>
      </c>
      <c r="C727" s="63" t="s">
        <v>90</v>
      </c>
      <c r="D727" s="62"/>
      <c r="E727" s="61">
        <f>SUBTOTAL(9,G705:G725)</f>
        <v>4</v>
      </c>
      <c r="F727" s="60"/>
      <c r="G727" s="59"/>
      <c r="H727" s="58"/>
      <c r="I727" s="57"/>
      <c r="J727" s="55"/>
      <c r="K727" s="55" t="s">
        <v>89</v>
      </c>
      <c r="L727" s="55"/>
      <c r="M727" s="55"/>
      <c r="N727" s="56"/>
      <c r="O727" s="55"/>
      <c r="P727" s="55"/>
      <c r="Q727" s="55"/>
      <c r="R727" s="55"/>
      <c r="S727" s="55"/>
      <c r="T727" s="54">
        <v>2</v>
      </c>
      <c r="U727" s="53" t="s">
        <v>258</v>
      </c>
      <c r="V727" s="40" t="s">
        <v>129</v>
      </c>
      <c r="W727" s="15">
        <v>4</v>
      </c>
      <c r="X727" s="15"/>
      <c r="Y727" s="15" t="s">
        <v>71</v>
      </c>
      <c r="Z727" s="15"/>
      <c r="AA727" s="15"/>
      <c r="AH727" s="67"/>
      <c r="AI727"/>
      <c r="AJ727" s="67"/>
      <c r="AK727"/>
      <c r="AO727" s="39">
        <f t="shared" si="31"/>
        <v>0</v>
      </c>
      <c r="AP727" s="39"/>
      <c r="AQ727" s="39">
        <f t="shared" si="32"/>
        <v>0</v>
      </c>
    </row>
    <row r="728" spans="1:43" ht="16.5" thickBot="1" x14ac:dyDescent="0.3">
      <c r="A728" s="75">
        <v>727</v>
      </c>
      <c r="B728" s="52">
        <v>27</v>
      </c>
      <c r="C728" s="51" t="s">
        <v>88</v>
      </c>
      <c r="D728" s="50"/>
      <c r="E728" s="49">
        <f>SUBTOTAL(9,H705:H725)</f>
        <v>4</v>
      </c>
      <c r="F728" s="48">
        <f>SUBTOTAL(9,H705:H721)</f>
        <v>4</v>
      </c>
      <c r="G728" s="47"/>
      <c r="H728" s="46"/>
      <c r="I728" s="46"/>
      <c r="J728" s="45"/>
      <c r="K728" s="43" t="s">
        <v>87</v>
      </c>
      <c r="L728" s="43"/>
      <c r="M728" s="43"/>
      <c r="N728" s="44"/>
      <c r="O728" s="43"/>
      <c r="P728" s="43"/>
      <c r="Q728" s="43"/>
      <c r="R728" s="43"/>
      <c r="S728" s="43"/>
      <c r="T728" s="42">
        <v>2</v>
      </c>
      <c r="U728" s="106" t="s">
        <v>258</v>
      </c>
      <c r="V728" s="40" t="s">
        <v>129</v>
      </c>
      <c r="W728" s="15">
        <v>4</v>
      </c>
      <c r="X728" s="15"/>
      <c r="Y728" s="15" t="s">
        <v>71</v>
      </c>
      <c r="Z728" s="15"/>
      <c r="AA728" s="15"/>
      <c r="AH728" s="67"/>
      <c r="AI728"/>
      <c r="AJ728" s="67"/>
      <c r="AK728"/>
      <c r="AO728" s="39">
        <f t="shared" si="31"/>
        <v>0</v>
      </c>
      <c r="AP728" s="39"/>
      <c r="AQ728" s="39">
        <f t="shared" si="32"/>
        <v>0</v>
      </c>
    </row>
    <row r="729" spans="1:43" ht="16.5" thickBot="1" x14ac:dyDescent="0.3">
      <c r="A729" s="38">
        <v>728</v>
      </c>
      <c r="G729" s="13"/>
      <c r="U729" s="2" t="s">
        <v>194</v>
      </c>
      <c r="V729" s="40"/>
      <c r="W729" s="15"/>
      <c r="X729" s="15"/>
      <c r="Y729" s="15" t="s">
        <v>71</v>
      </c>
      <c r="Z729" s="15"/>
      <c r="AA729" s="15"/>
      <c r="AH729" s="67"/>
      <c r="AI729"/>
      <c r="AJ729" s="67"/>
      <c r="AK729"/>
      <c r="AO729" s="39">
        <f t="shared" si="31"/>
        <v>0</v>
      </c>
      <c r="AP729" s="39"/>
      <c r="AQ729" s="39">
        <f t="shared" si="32"/>
        <v>0</v>
      </c>
    </row>
    <row r="730" spans="1:43" x14ac:dyDescent="0.25">
      <c r="A730" s="75">
        <v>729</v>
      </c>
      <c r="B730" s="105">
        <v>1</v>
      </c>
      <c r="C730" s="104" t="s">
        <v>35</v>
      </c>
      <c r="D730" s="103"/>
      <c r="E730" s="101"/>
      <c r="F730" s="102"/>
      <c r="G730" s="101" t="s">
        <v>254</v>
      </c>
      <c r="H730" s="98"/>
      <c r="I730" s="98"/>
      <c r="J730" s="98"/>
      <c r="K730" s="100" t="s">
        <v>118</v>
      </c>
      <c r="L730" s="98"/>
      <c r="M730" s="98"/>
      <c r="N730" s="99"/>
      <c r="O730" s="98"/>
      <c r="P730" s="98"/>
      <c r="Q730" s="98"/>
      <c r="R730" s="98"/>
      <c r="S730" s="98"/>
      <c r="T730" s="97">
        <v>3</v>
      </c>
      <c r="U730" s="96" t="s">
        <v>254</v>
      </c>
      <c r="V730" s="40" t="s">
        <v>135</v>
      </c>
      <c r="W730" s="15"/>
      <c r="X730" s="15"/>
      <c r="Y730" s="15" t="s">
        <v>71</v>
      </c>
      <c r="Z730" s="15"/>
      <c r="AA730" s="15"/>
      <c r="AH730" s="67"/>
      <c r="AI730"/>
      <c r="AJ730" s="67"/>
      <c r="AK730"/>
      <c r="AO730" s="39">
        <f t="shared" si="31"/>
        <v>0</v>
      </c>
      <c r="AP730" s="39"/>
      <c r="AQ730" s="39">
        <f t="shared" si="32"/>
        <v>0</v>
      </c>
    </row>
    <row r="731" spans="1:43" ht="16.5" thickBot="1" x14ac:dyDescent="0.3">
      <c r="A731" s="75">
        <v>730</v>
      </c>
      <c r="B731" s="64">
        <v>2</v>
      </c>
      <c r="C731" s="66" t="s">
        <v>116</v>
      </c>
      <c r="D731" s="65"/>
      <c r="E731" s="55"/>
      <c r="F731" s="56"/>
      <c r="H731" s="55"/>
      <c r="I731" s="58"/>
      <c r="J731" s="55"/>
      <c r="K731" s="55" t="s">
        <v>115</v>
      </c>
      <c r="L731" s="169"/>
      <c r="M731" s="169"/>
      <c r="N731" s="168"/>
      <c r="O731" s="55"/>
      <c r="P731" s="55"/>
      <c r="Q731" s="55"/>
      <c r="R731" s="55"/>
      <c r="S731" s="55"/>
      <c r="T731" s="54">
        <v>3</v>
      </c>
      <c r="U731" s="53" t="s">
        <v>254</v>
      </c>
      <c r="V731" s="40" t="s">
        <v>134</v>
      </c>
      <c r="W731" s="15"/>
      <c r="X731" s="15"/>
      <c r="Y731" s="15" t="s">
        <v>71</v>
      </c>
      <c r="Z731" s="15"/>
      <c r="AA731" s="15"/>
      <c r="AH731" s="67"/>
      <c r="AI731"/>
      <c r="AJ731" s="67"/>
      <c r="AK731"/>
      <c r="AO731" s="39">
        <f t="shared" si="31"/>
        <v>0</v>
      </c>
      <c r="AP731" s="39"/>
      <c r="AQ731" s="39">
        <f t="shared" si="32"/>
        <v>0</v>
      </c>
    </row>
    <row r="732" spans="1:43" ht="16.5" hidden="1" thickBot="1" x14ac:dyDescent="0.3">
      <c r="A732" s="75">
        <v>731</v>
      </c>
      <c r="B732" s="64">
        <v>3</v>
      </c>
      <c r="C732" s="79" t="s">
        <v>113</v>
      </c>
      <c r="D732" s="78"/>
      <c r="E732" s="55"/>
      <c r="F732" s="56"/>
      <c r="H732" s="55"/>
      <c r="I732" s="58"/>
      <c r="J732" s="55"/>
      <c r="K732" s="55" t="s">
        <v>103</v>
      </c>
      <c r="L732" s="55"/>
      <c r="M732" s="55"/>
      <c r="N732" s="56"/>
      <c r="O732" s="55"/>
      <c r="P732" s="55"/>
      <c r="Q732" s="55"/>
      <c r="R732" s="55"/>
      <c r="S732" s="55"/>
      <c r="T732" s="55"/>
      <c r="U732" s="53" t="s">
        <v>254</v>
      </c>
      <c r="V732" s="40" t="s">
        <v>133</v>
      </c>
      <c r="W732" s="15"/>
      <c r="X732" s="15"/>
      <c r="Y732" s="15" t="s">
        <v>71</v>
      </c>
      <c r="Z732" s="15"/>
      <c r="AA732" s="15"/>
      <c r="AH732" s="67"/>
      <c r="AI732"/>
      <c r="AJ732" s="67"/>
      <c r="AK732"/>
      <c r="AO732" s="39" t="str">
        <f t="shared" si="31"/>
        <v>BOC District 2</v>
      </c>
      <c r="AP732" s="39"/>
      <c r="AQ732" s="39">
        <f t="shared" si="32"/>
        <v>0</v>
      </c>
    </row>
    <row r="733" spans="1:43" hidden="1" thickBot="1" x14ac:dyDescent="0.3">
      <c r="A733" s="75">
        <v>732</v>
      </c>
      <c r="B733" s="64">
        <v>4</v>
      </c>
      <c r="C733" s="66" t="str">
        <f>IF(G733=1,AO733," ")</f>
        <v xml:space="preserve"> </v>
      </c>
      <c r="D733" s="65"/>
      <c r="E733" s="55"/>
      <c r="F733" s="56"/>
      <c r="G733" s="58"/>
      <c r="H733" s="58"/>
      <c r="I733" s="58" t="str">
        <f>IF(C733=$AI$5,$AJ$5," ")</f>
        <v xml:space="preserve"> </v>
      </c>
      <c r="J733" s="55"/>
      <c r="K733" s="55" t="s">
        <v>103</v>
      </c>
      <c r="L733" s="55"/>
      <c r="M733" s="55"/>
      <c r="N733" s="56"/>
      <c r="O733" s="55"/>
      <c r="P733" s="55"/>
      <c r="Q733" s="55"/>
      <c r="R733" s="55"/>
      <c r="S733" s="55"/>
      <c r="T733" s="55"/>
      <c r="U733" s="53" t="s">
        <v>254</v>
      </c>
      <c r="V733" s="40" t="s">
        <v>133</v>
      </c>
      <c r="W733" s="15"/>
      <c r="X733" s="15"/>
      <c r="Y733" s="15" t="s">
        <v>71</v>
      </c>
      <c r="Z733" s="15"/>
      <c r="AA733" s="15"/>
      <c r="AH733" s="67"/>
      <c r="AI733"/>
      <c r="AJ733" s="67"/>
      <c r="AK733"/>
      <c r="AO733" s="39" t="str">
        <f t="shared" si="31"/>
        <v xml:space="preserve">Alicia Adams </v>
      </c>
      <c r="AP733" s="39"/>
      <c r="AQ733" s="39">
        <f t="shared" si="32"/>
        <v>0</v>
      </c>
    </row>
    <row r="734" spans="1:43" hidden="1" thickBot="1" x14ac:dyDescent="0.3">
      <c r="A734" s="75">
        <v>733</v>
      </c>
      <c r="B734" s="64">
        <v>5</v>
      </c>
      <c r="C734" s="66" t="str">
        <f>IF(G734=1,AO734," ")</f>
        <v xml:space="preserve"> </v>
      </c>
      <c r="D734" s="65"/>
      <c r="E734" s="55"/>
      <c r="F734" s="56"/>
      <c r="G734" s="58"/>
      <c r="H734" s="58"/>
      <c r="I734" s="58" t="str">
        <f>IF(C734=$AI$6,$AJ$6," ")</f>
        <v xml:space="preserve"> </v>
      </c>
      <c r="J734" s="55"/>
      <c r="K734" s="55" t="s">
        <v>103</v>
      </c>
      <c r="L734" s="55"/>
      <c r="M734" s="55"/>
      <c r="N734" s="56"/>
      <c r="O734" s="55"/>
      <c r="P734" s="55"/>
      <c r="Q734" s="55"/>
      <c r="R734" s="55"/>
      <c r="S734" s="55"/>
      <c r="T734" s="55"/>
      <c r="U734" s="53" t="s">
        <v>254</v>
      </c>
      <c r="V734" s="40" t="s">
        <v>133</v>
      </c>
      <c r="W734" s="15"/>
      <c r="X734" s="15"/>
      <c r="Y734" s="15" t="s">
        <v>71</v>
      </c>
      <c r="Z734" s="15"/>
      <c r="AA734" s="15"/>
      <c r="AH734" s="67"/>
      <c r="AI734"/>
      <c r="AJ734" s="67"/>
      <c r="AK734"/>
      <c r="AO734" s="39" t="str">
        <f t="shared" si="31"/>
        <v>Erick Allen</v>
      </c>
      <c r="AP734" s="39"/>
      <c r="AQ734" s="39">
        <f t="shared" si="32"/>
        <v>0</v>
      </c>
    </row>
    <row r="735" spans="1:43" hidden="1" thickBot="1" x14ac:dyDescent="0.3">
      <c r="A735" s="75">
        <v>734</v>
      </c>
      <c r="B735" s="64">
        <v>6</v>
      </c>
      <c r="C735" s="66" t="str">
        <f>IF(G735=1,AO735," ")</f>
        <v xml:space="preserve"> </v>
      </c>
      <c r="D735" s="65"/>
      <c r="E735" s="55"/>
      <c r="F735" s="56"/>
      <c r="G735" s="58"/>
      <c r="H735" s="58"/>
      <c r="I735" s="58" t="str">
        <f>IF(C735=$AI$7,$AJ$7," ")</f>
        <v xml:space="preserve"> </v>
      </c>
      <c r="J735" s="55"/>
      <c r="K735" s="55" t="s">
        <v>103</v>
      </c>
      <c r="L735" s="55"/>
      <c r="M735" s="55"/>
      <c r="N735" s="56"/>
      <c r="O735" s="55"/>
      <c r="P735" s="55"/>
      <c r="Q735" s="55"/>
      <c r="R735" s="55"/>
      <c r="S735" s="55"/>
      <c r="T735" s="55"/>
      <c r="U735" s="53" t="s">
        <v>254</v>
      </c>
      <c r="V735" s="40" t="s">
        <v>133</v>
      </c>
      <c r="W735" s="15"/>
      <c r="X735" s="15"/>
      <c r="Y735" s="15" t="s">
        <v>71</v>
      </c>
      <c r="Z735" s="15"/>
      <c r="AA735" s="15"/>
      <c r="AH735" s="67"/>
      <c r="AI735"/>
      <c r="AJ735" s="67"/>
      <c r="AK735"/>
      <c r="AO735" s="39" t="str">
        <f t="shared" si="31"/>
        <v>Jaha V. Howard</v>
      </c>
      <c r="AP735" s="39"/>
      <c r="AQ735" s="39">
        <f t="shared" si="32"/>
        <v>0</v>
      </c>
    </row>
    <row r="736" spans="1:43" hidden="1" thickBot="1" x14ac:dyDescent="0.3">
      <c r="A736" s="75">
        <v>735</v>
      </c>
      <c r="B736" s="64">
        <v>7</v>
      </c>
      <c r="C736" s="66" t="str">
        <f>IF(G736=1,AO736," ")</f>
        <v xml:space="preserve"> </v>
      </c>
      <c r="D736" s="65"/>
      <c r="E736" s="55"/>
      <c r="F736" s="56"/>
      <c r="G736" s="58"/>
      <c r="H736" s="58"/>
      <c r="I736" s="58" t="str">
        <f>IF(C736=$AI$8,$AJ$8," ")</f>
        <v xml:space="preserve"> </v>
      </c>
      <c r="J736" s="55"/>
      <c r="K736" s="55" t="s">
        <v>103</v>
      </c>
      <c r="L736" s="55"/>
      <c r="M736" s="55"/>
      <c r="N736" s="56"/>
      <c r="O736" s="55"/>
      <c r="P736" s="55"/>
      <c r="Q736" s="55"/>
      <c r="R736" s="55"/>
      <c r="S736" s="55"/>
      <c r="T736" s="55"/>
      <c r="U736" s="53" t="s">
        <v>254</v>
      </c>
      <c r="V736" s="40" t="s">
        <v>133</v>
      </c>
      <c r="W736" s="15"/>
      <c r="X736" s="15"/>
      <c r="Y736" s="15" t="s">
        <v>71</v>
      </c>
      <c r="Z736" s="15"/>
      <c r="AA736" s="15"/>
      <c r="AH736" s="67"/>
      <c r="AI736"/>
      <c r="AJ736" s="67"/>
      <c r="AK736"/>
      <c r="AO736" s="39" t="str">
        <f t="shared" si="31"/>
        <v>Tanisha Whorton</v>
      </c>
      <c r="AP736" s="39"/>
      <c r="AQ736" s="39">
        <f t="shared" si="32"/>
        <v>0</v>
      </c>
    </row>
    <row r="737" spans="1:43" hidden="1" thickBot="1" x14ac:dyDescent="0.3">
      <c r="A737" s="75">
        <v>736</v>
      </c>
      <c r="B737" s="64">
        <v>8</v>
      </c>
      <c r="C737" s="66" t="str">
        <f>IF(G737=1,AO737," ")</f>
        <v xml:space="preserve"> </v>
      </c>
      <c r="D737" s="65"/>
      <c r="E737" s="55"/>
      <c r="F737" s="56"/>
      <c r="G737" s="58"/>
      <c r="H737" s="58"/>
      <c r="I737" s="58" t="str">
        <f>IF(C737=$AI$9,$AJ$9," ")</f>
        <v xml:space="preserve"> </v>
      </c>
      <c r="J737" s="55"/>
      <c r="K737" s="55" t="s">
        <v>103</v>
      </c>
      <c r="L737" s="55"/>
      <c r="M737" s="55"/>
      <c r="N737" s="56"/>
      <c r="O737" s="55"/>
      <c r="P737" s="55"/>
      <c r="Q737" s="55"/>
      <c r="R737" s="55"/>
      <c r="S737" s="55"/>
      <c r="T737" s="55"/>
      <c r="U737" s="53" t="s">
        <v>254</v>
      </c>
      <c r="V737" s="40" t="s">
        <v>133</v>
      </c>
      <c r="W737" s="15"/>
      <c r="X737" s="15"/>
      <c r="Y737" s="15" t="s">
        <v>71</v>
      </c>
      <c r="Z737" s="15"/>
      <c r="AA737" s="15"/>
      <c r="AH737" s="67"/>
      <c r="AI737"/>
      <c r="AJ737" s="67"/>
      <c r="AK737"/>
      <c r="AO737" s="39" t="str">
        <f t="shared" si="31"/>
        <v>Tracy Stevenson</v>
      </c>
      <c r="AP737" s="39"/>
      <c r="AQ737" s="39">
        <f t="shared" si="32"/>
        <v>0</v>
      </c>
    </row>
    <row r="738" spans="1:43" hidden="1" thickBot="1" x14ac:dyDescent="0.3">
      <c r="A738" s="75">
        <v>737</v>
      </c>
      <c r="B738" s="64">
        <v>9</v>
      </c>
      <c r="C738" s="74" t="str">
        <f>IF(G738=1,AQ738,IF(G738="BLK",$AI$17," "))</f>
        <v xml:space="preserve"> </v>
      </c>
      <c r="D738" s="129"/>
      <c r="E738" s="55"/>
      <c r="F738" s="56"/>
      <c r="G738" s="58"/>
      <c r="H738" s="58"/>
      <c r="I738" s="58" t="str">
        <f>IF(C738=$AI$10,$AJ$10," ")</f>
        <v xml:space="preserve"> </v>
      </c>
      <c r="J738" s="55"/>
      <c r="K738" s="55" t="s">
        <v>103</v>
      </c>
      <c r="L738" s="55"/>
      <c r="M738" s="55"/>
      <c r="N738" s="56"/>
      <c r="O738" s="55"/>
      <c r="P738" s="55"/>
      <c r="Q738" s="55"/>
      <c r="R738" s="55"/>
      <c r="S738" s="55"/>
      <c r="T738" s="55"/>
      <c r="U738" s="53" t="s">
        <v>254</v>
      </c>
      <c r="V738" s="40" t="s">
        <v>133</v>
      </c>
      <c r="W738" s="15"/>
      <c r="X738" s="15"/>
      <c r="Y738" s="15" t="s">
        <v>71</v>
      </c>
      <c r="Z738" s="15"/>
      <c r="AA738" s="15"/>
      <c r="AH738" s="67"/>
      <c r="AI738"/>
      <c r="AJ738" s="67"/>
      <c r="AK738"/>
      <c r="AO738" s="39" t="str">
        <f t="shared" si="31"/>
        <v>BLANK</v>
      </c>
      <c r="AP738" s="39"/>
      <c r="AQ738" s="39">
        <f t="shared" si="32"/>
        <v>0</v>
      </c>
    </row>
    <row r="739" spans="1:43" hidden="1" thickBot="1" x14ac:dyDescent="0.3">
      <c r="A739" s="75">
        <v>738</v>
      </c>
      <c r="B739" s="64">
        <v>10</v>
      </c>
      <c r="C739" s="66" t="str">
        <f>IF(G739=1,AO739," ")</f>
        <v xml:space="preserve"> </v>
      </c>
      <c r="D739" s="65"/>
      <c r="E739" s="55"/>
      <c r="F739" s="56"/>
      <c r="G739" s="58"/>
      <c r="H739" s="58"/>
      <c r="I739" s="58" t="str">
        <f>IF(C739=$AI$10,$AJ$10," ")</f>
        <v xml:space="preserve"> </v>
      </c>
      <c r="J739" s="55"/>
      <c r="K739" s="55" t="s">
        <v>103</v>
      </c>
      <c r="L739" s="55"/>
      <c r="M739" s="55"/>
      <c r="N739" s="56"/>
      <c r="O739" s="55"/>
      <c r="P739" s="55"/>
      <c r="Q739" s="55"/>
      <c r="R739" s="55"/>
      <c r="S739" s="55"/>
      <c r="T739" s="55"/>
      <c r="U739" s="53" t="s">
        <v>254</v>
      </c>
      <c r="V739" s="40" t="s">
        <v>133</v>
      </c>
      <c r="W739" s="15"/>
      <c r="X739" s="15"/>
      <c r="Y739" s="15" t="s">
        <v>71</v>
      </c>
      <c r="Z739" s="15"/>
      <c r="AA739" s="15"/>
      <c r="AH739" s="67"/>
      <c r="AI739"/>
      <c r="AJ739" s="67"/>
      <c r="AK739"/>
      <c r="AO739" s="39" t="str">
        <f t="shared" si="31"/>
        <v>Write In</v>
      </c>
      <c r="AP739" s="39"/>
      <c r="AQ739" s="39">
        <f t="shared" si="32"/>
        <v>0</v>
      </c>
    </row>
    <row r="740" spans="1:43" ht="21.75" thickBot="1" x14ac:dyDescent="0.3">
      <c r="A740" s="75">
        <v>739</v>
      </c>
      <c r="B740" s="64">
        <v>11</v>
      </c>
      <c r="C740" s="92" t="s">
        <v>101</v>
      </c>
      <c r="D740" s="91" t="s">
        <v>112</v>
      </c>
      <c r="E740" s="87" t="s">
        <v>111</v>
      </c>
      <c r="F740" s="90" t="s">
        <v>110</v>
      </c>
      <c r="G740" s="113"/>
      <c r="H740" s="87"/>
      <c r="I740" s="87"/>
      <c r="J740" s="86"/>
      <c r="K740" s="86" t="s">
        <v>100</v>
      </c>
      <c r="L740" s="117">
        <v>1014</v>
      </c>
      <c r="M740" s="117">
        <v>1026</v>
      </c>
      <c r="N740" s="118">
        <v>1034</v>
      </c>
      <c r="O740" s="117"/>
      <c r="P740" s="117" t="s">
        <v>109</v>
      </c>
      <c r="Q740" s="87">
        <v>4</v>
      </c>
      <c r="R740" s="87"/>
      <c r="S740" s="86"/>
      <c r="T740" s="85">
        <v>3</v>
      </c>
      <c r="U740" s="84" t="s">
        <v>254</v>
      </c>
      <c r="V740" s="40" t="s">
        <v>131</v>
      </c>
      <c r="W740" s="15"/>
      <c r="X740" s="15"/>
      <c r="Y740" s="15" t="s">
        <v>71</v>
      </c>
      <c r="Z740" s="15"/>
      <c r="AA740" s="15"/>
      <c r="AH740" s="67"/>
      <c r="AI740"/>
      <c r="AJ740" s="67"/>
      <c r="AK740"/>
      <c r="AO740" s="39">
        <f t="shared" si="31"/>
        <v>0</v>
      </c>
      <c r="AP740" s="39"/>
      <c r="AQ740" s="39" t="str">
        <f t="shared" si="32"/>
        <v>BOC District 4</v>
      </c>
    </row>
    <row r="741" spans="1:43" thickBot="1" x14ac:dyDescent="0.3">
      <c r="A741" s="75">
        <v>740</v>
      </c>
      <c r="B741" s="64">
        <v>12</v>
      </c>
      <c r="C741" s="66" t="str">
        <f>IF(G741=1,AQ741," ")</f>
        <v>Julien Grhas</v>
      </c>
      <c r="D741" s="71"/>
      <c r="E741" s="115">
        <v>1014</v>
      </c>
      <c r="F741" s="80">
        <v>95</v>
      </c>
      <c r="G741" s="58">
        <v>1</v>
      </c>
      <c r="H741" s="58">
        <f>G741</f>
        <v>1</v>
      </c>
      <c r="I741" s="58" t="str">
        <f>IF(C741=$AI$13,$AJ$13," ")</f>
        <v>REP</v>
      </c>
      <c r="J741" s="55" t="s">
        <v>104</v>
      </c>
      <c r="K741" s="55" t="s">
        <v>100</v>
      </c>
      <c r="L741" s="55"/>
      <c r="M741" s="55"/>
      <c r="N741" s="56"/>
      <c r="O741" s="55"/>
      <c r="P741" s="55"/>
      <c r="Q741" s="55"/>
      <c r="R741" s="55"/>
      <c r="S741" s="55"/>
      <c r="T741" s="54">
        <v>3</v>
      </c>
      <c r="U741" s="53" t="s">
        <v>254</v>
      </c>
      <c r="V741" s="40" t="s">
        <v>131</v>
      </c>
      <c r="W741" s="15">
        <v>4</v>
      </c>
      <c r="X741" s="15"/>
      <c r="Y741" s="15" t="s">
        <v>71</v>
      </c>
      <c r="Z741" s="15"/>
      <c r="AA741" s="15"/>
      <c r="AJ741" s="67"/>
      <c r="AK741"/>
      <c r="AO741" s="39">
        <f t="shared" si="31"/>
        <v>0</v>
      </c>
      <c r="AP741" s="39"/>
      <c r="AQ741" s="39" t="str">
        <f t="shared" si="32"/>
        <v>Julien Grhas</v>
      </c>
    </row>
    <row r="742" spans="1:43" thickBot="1" x14ac:dyDescent="0.3">
      <c r="A742" s="75">
        <v>741</v>
      </c>
      <c r="B742" s="64">
        <v>13</v>
      </c>
      <c r="C742" s="66" t="str">
        <f>IF(G742=1,AQ742," ")</f>
        <v>Matthew Hardwick</v>
      </c>
      <c r="D742" s="71"/>
      <c r="E742" s="115">
        <v>1026</v>
      </c>
      <c r="F742" s="80">
        <v>97</v>
      </c>
      <c r="G742" s="58">
        <v>1</v>
      </c>
      <c r="H742" s="58">
        <f>G742</f>
        <v>1</v>
      </c>
      <c r="I742" s="58" t="str">
        <f>IF(C742=$AI$14,$AJ$14," ")</f>
        <v>REP</v>
      </c>
      <c r="J742" s="55" t="s">
        <v>104</v>
      </c>
      <c r="K742" s="55" t="s">
        <v>100</v>
      </c>
      <c r="L742" s="55"/>
      <c r="M742" s="55"/>
      <c r="N742" s="56"/>
      <c r="O742" s="55"/>
      <c r="P742" s="55"/>
      <c r="Q742" s="55"/>
      <c r="R742" s="55"/>
      <c r="S742" s="55"/>
      <c r="T742" s="54">
        <v>3</v>
      </c>
      <c r="U742" s="53" t="s">
        <v>254</v>
      </c>
      <c r="V742" s="40" t="s">
        <v>131</v>
      </c>
      <c r="W742" s="15">
        <v>4</v>
      </c>
      <c r="X742" s="15"/>
      <c r="Y742" s="15" t="s">
        <v>71</v>
      </c>
      <c r="Z742" s="15"/>
      <c r="AA742" s="15"/>
      <c r="AJ742" s="67"/>
      <c r="AK742"/>
      <c r="AO742" s="39">
        <f t="shared" si="31"/>
        <v>0</v>
      </c>
      <c r="AP742" s="39"/>
      <c r="AQ742" s="39" t="str">
        <f t="shared" si="32"/>
        <v>Matthew Hardwick</v>
      </c>
    </row>
    <row r="743" spans="1:43" thickBot="1" x14ac:dyDescent="0.3">
      <c r="A743" s="75">
        <v>742</v>
      </c>
      <c r="B743" s="64">
        <v>14</v>
      </c>
      <c r="C743" s="66" t="str">
        <f>IF(G743=1,AQ743," ")</f>
        <v>Yashica Marshall</v>
      </c>
      <c r="D743" s="71"/>
      <c r="E743" s="114">
        <v>1014</v>
      </c>
      <c r="F743" s="80">
        <v>96</v>
      </c>
      <c r="G743" s="58">
        <v>1</v>
      </c>
      <c r="H743" s="58">
        <f>G743</f>
        <v>1</v>
      </c>
      <c r="I743" s="58" t="str">
        <f>IF(C743=$AI$15,$AJ$15," ")</f>
        <v>DEM</v>
      </c>
      <c r="J743" s="55" t="s">
        <v>104</v>
      </c>
      <c r="K743" s="55" t="s">
        <v>100</v>
      </c>
      <c r="L743" s="55"/>
      <c r="M743" s="55"/>
      <c r="N743" s="56"/>
      <c r="O743" s="55"/>
      <c r="P743" s="55"/>
      <c r="Q743" s="55"/>
      <c r="R743" s="55"/>
      <c r="S743" s="55"/>
      <c r="T743" s="54">
        <v>3</v>
      </c>
      <c r="U743" s="53" t="s">
        <v>254</v>
      </c>
      <c r="V743" s="40" t="s">
        <v>131</v>
      </c>
      <c r="W743" s="15">
        <v>4</v>
      </c>
      <c r="X743" s="15"/>
      <c r="Y743" s="15" t="s">
        <v>71</v>
      </c>
      <c r="Z743" s="15"/>
      <c r="AA743" s="15"/>
      <c r="AJ743" s="67"/>
      <c r="AK743"/>
      <c r="AO743" s="39">
        <f t="shared" si="31"/>
        <v>0</v>
      </c>
      <c r="AP743" s="39"/>
      <c r="AQ743" s="39" t="str">
        <f t="shared" si="32"/>
        <v>Yashica Marshall</v>
      </c>
    </row>
    <row r="744" spans="1:43" thickBot="1" x14ac:dyDescent="0.3">
      <c r="A744" s="75">
        <v>743</v>
      </c>
      <c r="B744" s="64">
        <v>15</v>
      </c>
      <c r="C744" s="66" t="str">
        <f>IF(G744=1,AQ744," ")</f>
        <v>Monique Sheffield</v>
      </c>
      <c r="D744" s="71"/>
      <c r="E744" s="114">
        <v>1026</v>
      </c>
      <c r="F744" s="80">
        <v>98</v>
      </c>
      <c r="G744" s="58">
        <v>1</v>
      </c>
      <c r="H744" s="58">
        <f>G744</f>
        <v>1</v>
      </c>
      <c r="I744" s="58" t="str">
        <f>IF(C744=$AI$16,$AJ$16," ")</f>
        <v>DEM</v>
      </c>
      <c r="J744" s="55" t="s">
        <v>104</v>
      </c>
      <c r="K744" s="55" t="s">
        <v>100</v>
      </c>
      <c r="L744" s="55"/>
      <c r="M744" s="55"/>
      <c r="N744" s="56"/>
      <c r="O744" s="55"/>
      <c r="P744" s="55"/>
      <c r="Q744" s="55"/>
      <c r="R744" s="55"/>
      <c r="S744" s="55"/>
      <c r="T744" s="54">
        <v>3</v>
      </c>
      <c r="U744" s="53" t="s">
        <v>254</v>
      </c>
      <c r="V744" s="40" t="s">
        <v>131</v>
      </c>
      <c r="W744" s="15">
        <v>4</v>
      </c>
      <c r="X744" s="15"/>
      <c r="Y744" s="15" t="s">
        <v>71</v>
      </c>
      <c r="Z744" s="15"/>
      <c r="AA744" s="15"/>
      <c r="AJ744" s="67"/>
      <c r="AK744"/>
      <c r="AO744" s="39">
        <f t="shared" si="31"/>
        <v>0</v>
      </c>
      <c r="AP744" s="39"/>
      <c r="AQ744" s="39" t="str">
        <f t="shared" si="32"/>
        <v>Monique Sheffield</v>
      </c>
    </row>
    <row r="745" spans="1:43" ht="15" x14ac:dyDescent="0.25">
      <c r="A745" s="75">
        <v>744</v>
      </c>
      <c r="B745" s="64">
        <v>16</v>
      </c>
      <c r="C745" s="74"/>
      <c r="D745" s="129"/>
      <c r="E745" s="128"/>
      <c r="F745" s="73"/>
      <c r="G745" s="58"/>
      <c r="H745" s="58"/>
      <c r="I745" s="58"/>
      <c r="J745" s="55"/>
      <c r="K745" s="55" t="s">
        <v>100</v>
      </c>
      <c r="L745" s="55"/>
      <c r="M745" s="55"/>
      <c r="N745" s="56"/>
      <c r="O745" s="55"/>
      <c r="P745" s="55"/>
      <c r="Q745" s="55"/>
      <c r="R745" s="55"/>
      <c r="S745" s="55"/>
      <c r="T745" s="54">
        <v>3</v>
      </c>
      <c r="U745" s="53" t="s">
        <v>254</v>
      </c>
      <c r="V745" s="40" t="s">
        <v>131</v>
      </c>
      <c r="W745" s="15">
        <v>4</v>
      </c>
      <c r="X745" s="15"/>
      <c r="Y745" s="15" t="s">
        <v>71</v>
      </c>
      <c r="Z745" s="15"/>
      <c r="AA745" s="15"/>
      <c r="AJ745" s="67"/>
      <c r="AK745"/>
      <c r="AO745" s="39">
        <f t="shared" si="31"/>
        <v>0</v>
      </c>
      <c r="AP745" s="39"/>
      <c r="AQ745" s="39" t="str">
        <f t="shared" si="32"/>
        <v>BLANK</v>
      </c>
    </row>
    <row r="746" spans="1:43" ht="15" x14ac:dyDescent="0.25">
      <c r="A746" s="75">
        <v>745</v>
      </c>
      <c r="B746" s="64">
        <v>17</v>
      </c>
      <c r="C746" s="66" t="str">
        <f>IF(G746=1,AQ746," ")</f>
        <v xml:space="preserve"> </v>
      </c>
      <c r="D746" s="65"/>
      <c r="E746" s="55"/>
      <c r="F746" s="56"/>
      <c r="G746" s="58"/>
      <c r="H746" s="58"/>
      <c r="I746" s="58" t="str">
        <f>IF(C746=$AI$18,$AJ$18," ")</f>
        <v xml:space="preserve"> </v>
      </c>
      <c r="J746" s="55"/>
      <c r="K746" s="55" t="s">
        <v>100</v>
      </c>
      <c r="L746" s="55"/>
      <c r="M746" s="55"/>
      <c r="N746" s="56"/>
      <c r="O746" s="55"/>
      <c r="P746" s="55"/>
      <c r="Q746" s="55"/>
      <c r="R746" s="55"/>
      <c r="S746" s="55"/>
      <c r="T746" s="54">
        <v>3</v>
      </c>
      <c r="U746" s="53" t="s">
        <v>254</v>
      </c>
      <c r="V746" s="40" t="s">
        <v>131</v>
      </c>
      <c r="W746" s="15">
        <v>4</v>
      </c>
      <c r="X746" s="15"/>
      <c r="Y746" s="15" t="s">
        <v>71</v>
      </c>
      <c r="Z746" s="15"/>
      <c r="AA746" s="15"/>
      <c r="AJ746" s="67"/>
      <c r="AK746"/>
      <c r="AO746" s="39">
        <f t="shared" si="31"/>
        <v>0</v>
      </c>
      <c r="AP746" s="39"/>
      <c r="AQ746" s="39" t="str">
        <f t="shared" si="32"/>
        <v>BLANK</v>
      </c>
    </row>
    <row r="747" spans="1:43" ht="15" x14ac:dyDescent="0.25">
      <c r="A747" s="75">
        <v>746</v>
      </c>
      <c r="B747" s="64">
        <v>18</v>
      </c>
      <c r="C747" s="66" t="str">
        <f>IF(G747=1,AQ747," ")</f>
        <v xml:space="preserve"> </v>
      </c>
      <c r="D747" s="65"/>
      <c r="E747" s="55"/>
      <c r="F747" s="56"/>
      <c r="G747" s="58"/>
      <c r="H747" s="58"/>
      <c r="I747" s="58" t="str">
        <f>IF(C747=$AI$19,$AJ$19," ")</f>
        <v xml:space="preserve"> </v>
      </c>
      <c r="J747" s="55"/>
      <c r="K747" s="55" t="s">
        <v>100</v>
      </c>
      <c r="L747" s="55"/>
      <c r="M747" s="55"/>
      <c r="N747" s="56"/>
      <c r="O747" s="55"/>
      <c r="P747" s="55"/>
      <c r="Q747" s="55"/>
      <c r="R747" s="55"/>
      <c r="S747" s="55"/>
      <c r="T747" s="54">
        <v>3</v>
      </c>
      <c r="U747" s="53" t="s">
        <v>254</v>
      </c>
      <c r="V747" s="40" t="s">
        <v>131</v>
      </c>
      <c r="W747" s="15">
        <v>4</v>
      </c>
      <c r="X747" s="15"/>
      <c r="Y747" s="15" t="s">
        <v>71</v>
      </c>
      <c r="Z747" s="15"/>
      <c r="AA747" s="15"/>
      <c r="AB747" s="4">
        <v>95</v>
      </c>
      <c r="AC747" s="5" t="s">
        <v>257</v>
      </c>
      <c r="AD747" s="83" t="s">
        <v>107</v>
      </c>
      <c r="AE747" s="83"/>
      <c r="AJ747" s="67"/>
      <c r="AK747"/>
      <c r="AO747" s="39">
        <f t="shared" si="31"/>
        <v>0</v>
      </c>
      <c r="AP747" s="39"/>
      <c r="AQ747" s="39" t="str">
        <f t="shared" si="32"/>
        <v>Write In</v>
      </c>
    </row>
    <row r="748" spans="1:43" thickBot="1" x14ac:dyDescent="0.3">
      <c r="A748" s="75">
        <v>747</v>
      </c>
      <c r="B748" s="64">
        <v>19</v>
      </c>
      <c r="C748" s="66"/>
      <c r="D748" s="65"/>
      <c r="E748" s="55"/>
      <c r="F748" s="56"/>
      <c r="G748" s="58"/>
      <c r="H748" s="58"/>
      <c r="I748" s="58"/>
      <c r="J748" s="55"/>
      <c r="K748" s="55"/>
      <c r="L748" s="55"/>
      <c r="M748" s="55"/>
      <c r="N748" s="56"/>
      <c r="O748" s="55"/>
      <c r="P748" s="55"/>
      <c r="Q748" s="55"/>
      <c r="R748" s="55"/>
      <c r="S748" s="55"/>
      <c r="T748" s="54">
        <v>3</v>
      </c>
      <c r="U748" s="53" t="s">
        <v>254</v>
      </c>
      <c r="V748" s="40" t="s">
        <v>129</v>
      </c>
      <c r="W748" s="15">
        <v>4</v>
      </c>
      <c r="X748" s="15"/>
      <c r="Y748" s="15" t="s">
        <v>71</v>
      </c>
      <c r="Z748" s="15"/>
      <c r="AA748" s="15"/>
      <c r="AB748" s="4">
        <v>97</v>
      </c>
      <c r="AC748" s="5" t="s">
        <v>256</v>
      </c>
      <c r="AD748" s="83" t="s">
        <v>107</v>
      </c>
      <c r="AE748" s="83"/>
      <c r="AJ748" s="67"/>
      <c r="AK748"/>
      <c r="AO748" s="39">
        <f t="shared" si="31"/>
        <v>0</v>
      </c>
      <c r="AP748" s="39"/>
      <c r="AQ748" s="39">
        <f t="shared" si="32"/>
        <v>0</v>
      </c>
    </row>
    <row r="749" spans="1:43" ht="16.5" thickBot="1" x14ac:dyDescent="0.3">
      <c r="A749" s="75">
        <v>748</v>
      </c>
      <c r="B749" s="64">
        <v>20</v>
      </c>
      <c r="C749" s="74" t="s">
        <v>98</v>
      </c>
      <c r="D749" s="71"/>
      <c r="E749" s="58"/>
      <c r="F749" s="73"/>
      <c r="G749" s="59">
        <v>0</v>
      </c>
      <c r="H749" s="58">
        <v>0</v>
      </c>
      <c r="I749" s="58"/>
      <c r="J749" s="55"/>
      <c r="K749" s="55" t="s">
        <v>97</v>
      </c>
      <c r="L749" s="55"/>
      <c r="M749" s="55"/>
      <c r="N749" s="56"/>
      <c r="O749" s="55"/>
      <c r="P749" s="55"/>
      <c r="Q749" s="55"/>
      <c r="R749" s="55"/>
      <c r="S749" s="55"/>
      <c r="T749" s="54">
        <v>3</v>
      </c>
      <c r="U749" s="53" t="s">
        <v>254</v>
      </c>
      <c r="V749" s="40" t="s">
        <v>129</v>
      </c>
      <c r="W749" s="15">
        <v>4</v>
      </c>
      <c r="X749" s="15"/>
      <c r="Y749" s="15" t="s">
        <v>71</v>
      </c>
      <c r="Z749" s="15"/>
      <c r="AA749" s="15"/>
      <c r="AB749" s="4">
        <v>99</v>
      </c>
      <c r="AC749" s="5" t="s">
        <v>255</v>
      </c>
      <c r="AD749" s="83" t="s">
        <v>107</v>
      </c>
      <c r="AE749" s="83"/>
      <c r="AJ749" s="67"/>
      <c r="AK749"/>
      <c r="AO749" s="39">
        <f t="shared" si="31"/>
        <v>0</v>
      </c>
      <c r="AP749" s="39"/>
      <c r="AQ749" s="39">
        <f t="shared" si="32"/>
        <v>0</v>
      </c>
    </row>
    <row r="750" spans="1:43" ht="16.5" thickBot="1" x14ac:dyDescent="0.3">
      <c r="A750" s="75">
        <v>749</v>
      </c>
      <c r="B750" s="64">
        <v>21</v>
      </c>
      <c r="C750" s="74" t="s">
        <v>96</v>
      </c>
      <c r="D750" s="71"/>
      <c r="E750" s="58"/>
      <c r="F750" s="73"/>
      <c r="G750" s="59">
        <v>0</v>
      </c>
      <c r="H750" s="58">
        <v>0</v>
      </c>
      <c r="I750" s="58"/>
      <c r="J750" s="55"/>
      <c r="K750" s="55" t="s">
        <v>95</v>
      </c>
      <c r="L750" s="55"/>
      <c r="M750" s="55"/>
      <c r="N750" s="56"/>
      <c r="O750" s="55"/>
      <c r="P750" s="55"/>
      <c r="Q750" s="55"/>
      <c r="R750" s="55"/>
      <c r="S750" s="55"/>
      <c r="T750" s="54">
        <v>3</v>
      </c>
      <c r="U750" s="53" t="s">
        <v>254</v>
      </c>
      <c r="V750" s="40" t="s">
        <v>129</v>
      </c>
      <c r="W750" s="15">
        <v>4</v>
      </c>
      <c r="X750" s="15"/>
      <c r="Y750" s="15" t="s">
        <v>71</v>
      </c>
      <c r="Z750" s="15"/>
      <c r="AA750" s="15"/>
      <c r="AJ750" s="67"/>
      <c r="AK750"/>
      <c r="AO750" s="39">
        <f t="shared" si="31"/>
        <v>0</v>
      </c>
      <c r="AP750" s="39"/>
      <c r="AQ750" s="39">
        <f t="shared" si="32"/>
        <v>0</v>
      </c>
    </row>
    <row r="751" spans="1:43" ht="16.5" thickBot="1" x14ac:dyDescent="0.3">
      <c r="A751" s="75">
        <v>750</v>
      </c>
      <c r="B751" s="64">
        <v>22</v>
      </c>
      <c r="C751" s="74" t="s">
        <v>77</v>
      </c>
      <c r="D751" s="71"/>
      <c r="E751" s="58">
        <v>1034</v>
      </c>
      <c r="F751" s="80">
        <v>99</v>
      </c>
      <c r="G751" s="59">
        <v>0</v>
      </c>
      <c r="H751" s="58">
        <v>1</v>
      </c>
      <c r="I751" s="58" t="s">
        <v>107</v>
      </c>
      <c r="J751" s="55"/>
      <c r="K751" s="55" t="s">
        <v>93</v>
      </c>
      <c r="L751" s="55"/>
      <c r="M751" s="55"/>
      <c r="N751" s="56"/>
      <c r="O751" s="55"/>
      <c r="P751" s="55"/>
      <c r="Q751" s="55"/>
      <c r="R751" s="55"/>
      <c r="S751" s="55"/>
      <c r="T751" s="54">
        <v>3</v>
      </c>
      <c r="U751" s="53" t="s">
        <v>254</v>
      </c>
      <c r="V751" s="40" t="s">
        <v>129</v>
      </c>
      <c r="W751" s="15">
        <v>4</v>
      </c>
      <c r="X751" s="15"/>
      <c r="Y751" s="15" t="s">
        <v>71</v>
      </c>
      <c r="Z751" s="15"/>
      <c r="AA751" s="15"/>
      <c r="AB751" s="4">
        <v>96</v>
      </c>
      <c r="AC751" s="5" t="s">
        <v>257</v>
      </c>
      <c r="AD751" s="5" t="s">
        <v>105</v>
      </c>
      <c r="AJ751" s="67"/>
      <c r="AK751"/>
      <c r="AO751" s="39">
        <f t="shared" si="31"/>
        <v>0</v>
      </c>
      <c r="AP751" s="39"/>
      <c r="AQ751" s="39">
        <f t="shared" si="32"/>
        <v>0</v>
      </c>
    </row>
    <row r="752" spans="1:43" ht="16.5" thickBot="1" x14ac:dyDescent="0.3">
      <c r="A752" s="75">
        <v>751</v>
      </c>
      <c r="B752" s="64">
        <v>23</v>
      </c>
      <c r="C752" s="74" t="s">
        <v>77</v>
      </c>
      <c r="D752" s="71"/>
      <c r="E752" s="58">
        <v>1034</v>
      </c>
      <c r="F752" s="80">
        <v>100</v>
      </c>
      <c r="G752" s="59">
        <v>0</v>
      </c>
      <c r="H752" s="58">
        <v>1</v>
      </c>
      <c r="I752" s="58" t="s">
        <v>105</v>
      </c>
      <c r="J752" s="55"/>
      <c r="K752" s="55" t="s">
        <v>77</v>
      </c>
      <c r="L752" s="55"/>
      <c r="M752" s="55"/>
      <c r="N752" s="56"/>
      <c r="O752" s="55"/>
      <c r="P752" s="55"/>
      <c r="Q752" s="55"/>
      <c r="R752" s="55"/>
      <c r="S752" s="55"/>
      <c r="T752" s="54">
        <v>3</v>
      </c>
      <c r="U752" s="53" t="s">
        <v>254</v>
      </c>
      <c r="V752" s="40" t="s">
        <v>129</v>
      </c>
      <c r="W752" s="15">
        <v>4</v>
      </c>
      <c r="X752" s="15"/>
      <c r="Y752" s="15" t="s">
        <v>71</v>
      </c>
      <c r="Z752" s="15"/>
      <c r="AA752" s="15"/>
      <c r="AB752" s="4">
        <v>98</v>
      </c>
      <c r="AC752" s="5" t="s">
        <v>256</v>
      </c>
      <c r="AD752" s="5" t="s">
        <v>105</v>
      </c>
      <c r="AH752" s="67"/>
      <c r="AI752"/>
      <c r="AJ752" s="67"/>
      <c r="AK752"/>
      <c r="AO752" s="39">
        <f t="shared" si="31"/>
        <v>0</v>
      </c>
      <c r="AP752" s="39"/>
      <c r="AQ752" s="39">
        <f t="shared" si="32"/>
        <v>0</v>
      </c>
    </row>
    <row r="753" spans="1:43" ht="16.5" thickBot="1" x14ac:dyDescent="0.3">
      <c r="A753" s="75">
        <v>752</v>
      </c>
      <c r="B753" s="64">
        <v>24</v>
      </c>
      <c r="C753" s="72" t="s">
        <v>92</v>
      </c>
      <c r="D753" s="71"/>
      <c r="E753" s="68"/>
      <c r="F753" s="70"/>
      <c r="G753" s="59">
        <v>0</v>
      </c>
      <c r="H753" s="58">
        <v>0</v>
      </c>
      <c r="I753" s="69"/>
      <c r="J753" s="68"/>
      <c r="K753" s="68" t="s">
        <v>91</v>
      </c>
      <c r="L753" s="55"/>
      <c r="M753" s="55"/>
      <c r="N753" s="56"/>
      <c r="O753" s="55"/>
      <c r="P753" s="55"/>
      <c r="Q753" s="55"/>
      <c r="R753" s="55"/>
      <c r="S753" s="55"/>
      <c r="T753" s="54">
        <v>3</v>
      </c>
      <c r="U753" s="53" t="s">
        <v>254</v>
      </c>
      <c r="V753" s="40" t="s">
        <v>129</v>
      </c>
      <c r="W753" s="15">
        <v>4</v>
      </c>
      <c r="X753" s="15"/>
      <c r="Y753" s="15" t="s">
        <v>71</v>
      </c>
      <c r="Z753" s="15"/>
      <c r="AA753" s="15"/>
      <c r="AB753" s="4">
        <v>100</v>
      </c>
      <c r="AC753" s="5" t="s">
        <v>255</v>
      </c>
      <c r="AD753" s="5" t="s">
        <v>105</v>
      </c>
      <c r="AH753" s="67"/>
      <c r="AI753"/>
      <c r="AJ753" s="67"/>
      <c r="AK753"/>
      <c r="AO753" s="39">
        <f t="shared" si="31"/>
        <v>0</v>
      </c>
      <c r="AP753" s="39"/>
      <c r="AQ753" s="39">
        <f t="shared" si="32"/>
        <v>0</v>
      </c>
    </row>
    <row r="754" spans="1:43" x14ac:dyDescent="0.25">
      <c r="A754" s="75">
        <v>753</v>
      </c>
      <c r="B754" s="64">
        <v>25</v>
      </c>
      <c r="C754" s="66"/>
      <c r="D754" s="65"/>
      <c r="E754" s="55"/>
      <c r="F754" s="56"/>
      <c r="G754" s="59"/>
      <c r="H754" s="58"/>
      <c r="I754" s="58"/>
      <c r="J754" s="55"/>
      <c r="K754" s="55"/>
      <c r="L754" s="55"/>
      <c r="M754" s="55"/>
      <c r="N754" s="56"/>
      <c r="O754" s="55"/>
      <c r="P754" s="55"/>
      <c r="Q754" s="55"/>
      <c r="R754" s="55"/>
      <c r="S754" s="55"/>
      <c r="T754" s="54">
        <v>3</v>
      </c>
      <c r="U754" s="53" t="s">
        <v>254</v>
      </c>
      <c r="V754" s="40" t="s">
        <v>129</v>
      </c>
      <c r="W754" s="15">
        <v>4</v>
      </c>
      <c r="X754" s="15"/>
      <c r="Y754" s="15" t="s">
        <v>71</v>
      </c>
      <c r="Z754" s="15"/>
      <c r="AA754" s="15"/>
      <c r="AH754" s="67"/>
      <c r="AI754"/>
      <c r="AJ754" s="67"/>
      <c r="AK754"/>
      <c r="AO754" s="39">
        <f t="shared" si="31"/>
        <v>0</v>
      </c>
      <c r="AP754" s="39"/>
      <c r="AQ754" s="39">
        <f t="shared" si="32"/>
        <v>0</v>
      </c>
    </row>
    <row r="755" spans="1:43" x14ac:dyDescent="0.25">
      <c r="A755" s="75">
        <v>754</v>
      </c>
      <c r="B755" s="64">
        <v>26</v>
      </c>
      <c r="C755" s="63" t="s">
        <v>90</v>
      </c>
      <c r="D755" s="62"/>
      <c r="E755" s="61">
        <f>SUBTOTAL(9,G733:G753)</f>
        <v>4</v>
      </c>
      <c r="F755" s="60"/>
      <c r="G755" s="59"/>
      <c r="H755" s="58"/>
      <c r="I755" s="57"/>
      <c r="J755" s="55"/>
      <c r="K755" s="55" t="s">
        <v>89</v>
      </c>
      <c r="L755" s="55"/>
      <c r="M755" s="55"/>
      <c r="N755" s="56"/>
      <c r="O755" s="55"/>
      <c r="P755" s="55"/>
      <c r="Q755" s="55"/>
      <c r="R755" s="55"/>
      <c r="S755" s="55"/>
      <c r="T755" s="54">
        <v>3</v>
      </c>
      <c r="U755" s="53" t="s">
        <v>254</v>
      </c>
      <c r="V755" s="40" t="s">
        <v>129</v>
      </c>
      <c r="W755" s="15">
        <v>4</v>
      </c>
      <c r="X755" s="15"/>
      <c r="Y755" s="15" t="s">
        <v>71</v>
      </c>
      <c r="Z755" s="15"/>
      <c r="AA755" s="15"/>
      <c r="AH755" s="67"/>
      <c r="AI755"/>
      <c r="AJ755" s="67"/>
      <c r="AK755"/>
      <c r="AO755" s="39">
        <f t="shared" si="31"/>
        <v>0</v>
      </c>
      <c r="AP755" s="39"/>
      <c r="AQ755" s="39">
        <f t="shared" si="32"/>
        <v>0</v>
      </c>
    </row>
    <row r="756" spans="1:43" ht="16.5" thickBot="1" x14ac:dyDescent="0.3">
      <c r="A756" s="75">
        <v>755</v>
      </c>
      <c r="B756" s="52">
        <v>27</v>
      </c>
      <c r="C756" s="51" t="s">
        <v>88</v>
      </c>
      <c r="D756" s="50"/>
      <c r="E756" s="49">
        <f>SUBTOTAL(9,H733:H753)</f>
        <v>6</v>
      </c>
      <c r="F756" s="48">
        <f>SUBTOTAL(9,H733:H749)</f>
        <v>4</v>
      </c>
      <c r="G756" s="47"/>
      <c r="H756" s="46"/>
      <c r="I756" s="46"/>
      <c r="J756" s="45"/>
      <c r="K756" s="43" t="s">
        <v>87</v>
      </c>
      <c r="L756" s="43"/>
      <c r="M756" s="43"/>
      <c r="N756" s="44"/>
      <c r="O756" s="43"/>
      <c r="P756" s="43"/>
      <c r="Q756" s="43"/>
      <c r="R756" s="43"/>
      <c r="S756" s="43"/>
      <c r="T756" s="42">
        <v>3</v>
      </c>
      <c r="U756" s="106" t="s">
        <v>254</v>
      </c>
      <c r="V756" s="40" t="s">
        <v>129</v>
      </c>
      <c r="W756" s="15">
        <v>4</v>
      </c>
      <c r="X756" s="15"/>
      <c r="Y756" s="15" t="s">
        <v>71</v>
      </c>
      <c r="Z756" s="15"/>
      <c r="AA756" s="15"/>
      <c r="AH756" s="67"/>
      <c r="AI756"/>
      <c r="AJ756" s="67"/>
      <c r="AK756"/>
      <c r="AO756" s="39">
        <f t="shared" si="31"/>
        <v>0</v>
      </c>
      <c r="AP756" s="39"/>
      <c r="AQ756" s="39">
        <f t="shared" si="32"/>
        <v>0</v>
      </c>
    </row>
    <row r="757" spans="1:43" ht="16.5" thickBot="1" x14ac:dyDescent="0.3">
      <c r="A757" s="38">
        <v>756</v>
      </c>
      <c r="G757" s="13"/>
      <c r="U757" s="2" t="s">
        <v>194</v>
      </c>
      <c r="V757" s="40"/>
      <c r="W757" s="15"/>
      <c r="X757" s="15"/>
      <c r="Y757" s="15" t="s">
        <v>71</v>
      </c>
      <c r="Z757" s="15"/>
      <c r="AA757" s="15"/>
      <c r="AH757" s="67"/>
      <c r="AI757"/>
      <c r="AJ757" s="67"/>
      <c r="AK757"/>
      <c r="AO757" s="39">
        <f t="shared" si="31"/>
        <v>0</v>
      </c>
      <c r="AP757" s="39"/>
      <c r="AQ757" s="39">
        <f t="shared" si="32"/>
        <v>0</v>
      </c>
    </row>
    <row r="758" spans="1:43" x14ac:dyDescent="0.25">
      <c r="A758" s="75">
        <v>757</v>
      </c>
      <c r="B758" s="105">
        <v>1</v>
      </c>
      <c r="C758" s="142" t="s">
        <v>33</v>
      </c>
      <c r="D758" s="141"/>
      <c r="E758" s="139"/>
      <c r="F758" s="140"/>
      <c r="G758" s="139" t="s">
        <v>251</v>
      </c>
      <c r="H758" s="137"/>
      <c r="I758" s="98"/>
      <c r="J758" s="137"/>
      <c r="K758" s="138" t="s">
        <v>118</v>
      </c>
      <c r="L758" s="167"/>
      <c r="M758" s="166"/>
      <c r="N758" s="165"/>
      <c r="O758" s="98"/>
      <c r="P758" s="98"/>
      <c r="Q758" s="98"/>
      <c r="R758" s="98"/>
      <c r="S758" s="98"/>
      <c r="T758" s="97">
        <v>2</v>
      </c>
      <c r="U758" s="96" t="s">
        <v>251</v>
      </c>
      <c r="V758" s="40" t="s">
        <v>135</v>
      </c>
      <c r="W758" s="15"/>
      <c r="X758" s="15"/>
      <c r="Y758" s="15" t="s">
        <v>71</v>
      </c>
      <c r="Z758" s="15"/>
      <c r="AA758" s="15"/>
      <c r="AH758" s="67"/>
      <c r="AI758"/>
      <c r="AJ758" s="67"/>
      <c r="AK758"/>
      <c r="AO758" s="39">
        <f t="shared" si="31"/>
        <v>0</v>
      </c>
      <c r="AP758" s="39"/>
      <c r="AQ758" s="39">
        <f t="shared" si="32"/>
        <v>0</v>
      </c>
    </row>
    <row r="759" spans="1:43" ht="16.5" thickBot="1" x14ac:dyDescent="0.3">
      <c r="A759" s="75">
        <v>758</v>
      </c>
      <c r="B759" s="64">
        <v>2</v>
      </c>
      <c r="C759" s="66" t="s">
        <v>116</v>
      </c>
      <c r="D759" s="65"/>
      <c r="E759" s="55"/>
      <c r="F759" s="56"/>
      <c r="H759" s="55"/>
      <c r="I759" s="58"/>
      <c r="J759" s="55"/>
      <c r="K759" s="55" t="s">
        <v>115</v>
      </c>
      <c r="L759" s="55"/>
      <c r="M759" s="55"/>
      <c r="N759" s="56"/>
      <c r="O759" s="55"/>
      <c r="P759" s="55"/>
      <c r="Q759" s="55"/>
      <c r="R759" s="55"/>
      <c r="S759" s="55"/>
      <c r="T759" s="54">
        <v>2</v>
      </c>
      <c r="U759" s="53" t="s">
        <v>251</v>
      </c>
      <c r="V759" s="40" t="s">
        <v>134</v>
      </c>
      <c r="W759" s="15"/>
      <c r="X759" s="15"/>
      <c r="Y759" s="15" t="s">
        <v>71</v>
      </c>
      <c r="Z759" s="15"/>
      <c r="AA759" s="15"/>
      <c r="AH759" s="67"/>
      <c r="AI759"/>
      <c r="AJ759" s="67"/>
      <c r="AK759"/>
      <c r="AO759" s="39">
        <f t="shared" si="31"/>
        <v>0</v>
      </c>
      <c r="AP759" s="39"/>
      <c r="AQ759" s="39">
        <f t="shared" si="32"/>
        <v>0</v>
      </c>
    </row>
    <row r="760" spans="1:43" ht="16.5" hidden="1" thickBot="1" x14ac:dyDescent="0.3">
      <c r="A760" s="75">
        <v>759</v>
      </c>
      <c r="B760" s="64">
        <v>3</v>
      </c>
      <c r="C760" s="79" t="s">
        <v>113</v>
      </c>
      <c r="D760" s="78"/>
      <c r="E760" s="55"/>
      <c r="F760" s="56"/>
      <c r="H760" s="55"/>
      <c r="I760" s="58"/>
      <c r="J760" s="55"/>
      <c r="K760" s="55" t="s">
        <v>103</v>
      </c>
      <c r="L760" s="68"/>
      <c r="M760" s="55"/>
      <c r="N760" s="164"/>
      <c r="O760" s="55"/>
      <c r="P760" s="55"/>
      <c r="Q760" s="55"/>
      <c r="R760" s="55"/>
      <c r="S760" s="55"/>
      <c r="T760" s="55"/>
      <c r="U760" s="53" t="s">
        <v>251</v>
      </c>
      <c r="V760" s="40" t="s">
        <v>133</v>
      </c>
      <c r="W760" s="15"/>
      <c r="X760" s="15"/>
      <c r="Y760" s="15" t="s">
        <v>71</v>
      </c>
      <c r="Z760" s="15"/>
      <c r="AA760" s="15"/>
      <c r="AH760" s="67"/>
      <c r="AI760"/>
      <c r="AJ760" s="67"/>
      <c r="AK760"/>
      <c r="AO760" s="39" t="str">
        <f t="shared" si="31"/>
        <v>BOC District 2</v>
      </c>
      <c r="AP760" s="39"/>
      <c r="AQ760" s="39">
        <f t="shared" si="32"/>
        <v>0</v>
      </c>
    </row>
    <row r="761" spans="1:43" hidden="1" thickBot="1" x14ac:dyDescent="0.3">
      <c r="A761" s="75">
        <v>760</v>
      </c>
      <c r="B761" s="64">
        <v>4</v>
      </c>
      <c r="C761" s="66" t="str">
        <f>IF(G761=1,AO761," ")</f>
        <v xml:space="preserve"> </v>
      </c>
      <c r="D761" s="65"/>
      <c r="E761" s="55"/>
      <c r="F761" s="56"/>
      <c r="G761" s="58"/>
      <c r="H761" s="58"/>
      <c r="I761" s="58" t="str">
        <f>IF(C761=$AI$5,$AJ$5," ")</f>
        <v xml:space="preserve"> </v>
      </c>
      <c r="J761" s="55"/>
      <c r="K761" s="55" t="s">
        <v>103</v>
      </c>
      <c r="L761" s="55"/>
      <c r="M761" s="55"/>
      <c r="N761" s="56"/>
      <c r="O761" s="55"/>
      <c r="P761" s="55"/>
      <c r="Q761" s="55"/>
      <c r="R761" s="55"/>
      <c r="S761" s="55"/>
      <c r="T761" s="55"/>
      <c r="U761" s="53" t="s">
        <v>251</v>
      </c>
      <c r="V761" s="40" t="s">
        <v>133</v>
      </c>
      <c r="W761" s="15"/>
      <c r="X761" s="15"/>
      <c r="Y761" s="15" t="s">
        <v>71</v>
      </c>
      <c r="Z761" s="15"/>
      <c r="AA761" s="15"/>
      <c r="AH761" s="67"/>
      <c r="AI761"/>
      <c r="AJ761" s="67"/>
      <c r="AK761"/>
      <c r="AO761" s="39" t="str">
        <f t="shared" si="31"/>
        <v xml:space="preserve">Alicia Adams </v>
      </c>
      <c r="AP761" s="39"/>
      <c r="AQ761" s="39">
        <f t="shared" si="32"/>
        <v>0</v>
      </c>
    </row>
    <row r="762" spans="1:43" hidden="1" thickBot="1" x14ac:dyDescent="0.3">
      <c r="A762" s="75">
        <v>761</v>
      </c>
      <c r="B762" s="64">
        <v>5</v>
      </c>
      <c r="C762" s="66" t="str">
        <f>IF(G762=1,AO762," ")</f>
        <v xml:space="preserve"> </v>
      </c>
      <c r="D762" s="65"/>
      <c r="E762" s="55"/>
      <c r="F762" s="56"/>
      <c r="G762" s="58"/>
      <c r="H762" s="58"/>
      <c r="I762" s="58" t="str">
        <f>IF(C762=$AI$6,$AJ$6," ")</f>
        <v xml:space="preserve"> </v>
      </c>
      <c r="J762" s="55"/>
      <c r="K762" s="55" t="s">
        <v>103</v>
      </c>
      <c r="L762" s="55"/>
      <c r="M762" s="55"/>
      <c r="N762" s="56"/>
      <c r="O762" s="55"/>
      <c r="P762" s="55"/>
      <c r="Q762" s="55"/>
      <c r="R762" s="55"/>
      <c r="S762" s="55"/>
      <c r="T762" s="55"/>
      <c r="U762" s="53" t="s">
        <v>251</v>
      </c>
      <c r="V762" s="40" t="s">
        <v>133</v>
      </c>
      <c r="W762" s="15"/>
      <c r="X762" s="15"/>
      <c r="Y762" s="15" t="s">
        <v>71</v>
      </c>
      <c r="Z762" s="15"/>
      <c r="AA762" s="15"/>
      <c r="AH762" s="67"/>
      <c r="AI762"/>
      <c r="AJ762" s="67"/>
      <c r="AK762"/>
      <c r="AO762" s="39" t="str">
        <f t="shared" si="31"/>
        <v>Erick Allen</v>
      </c>
      <c r="AP762" s="39"/>
      <c r="AQ762" s="39">
        <f t="shared" si="32"/>
        <v>0</v>
      </c>
    </row>
    <row r="763" spans="1:43" hidden="1" thickBot="1" x14ac:dyDescent="0.3">
      <c r="A763" s="75">
        <v>762</v>
      </c>
      <c r="B763" s="64">
        <v>6</v>
      </c>
      <c r="C763" s="66" t="str">
        <f>IF(G763=1,AO763," ")</f>
        <v xml:space="preserve"> </v>
      </c>
      <c r="D763" s="65"/>
      <c r="E763" s="55"/>
      <c r="F763" s="56"/>
      <c r="G763" s="58"/>
      <c r="H763" s="58"/>
      <c r="I763" s="58" t="str">
        <f>IF(C763=$AI$7,$AJ$7," ")</f>
        <v xml:space="preserve"> </v>
      </c>
      <c r="J763" s="55"/>
      <c r="K763" s="55" t="s">
        <v>103</v>
      </c>
      <c r="L763" s="55"/>
      <c r="M763" s="55"/>
      <c r="N763" s="56"/>
      <c r="O763" s="55"/>
      <c r="P763" s="55"/>
      <c r="Q763" s="55"/>
      <c r="R763" s="55"/>
      <c r="S763" s="55"/>
      <c r="T763" s="55"/>
      <c r="U763" s="53" t="s">
        <v>251</v>
      </c>
      <c r="V763" s="40" t="s">
        <v>133</v>
      </c>
      <c r="W763" s="15"/>
      <c r="X763" s="15"/>
      <c r="Y763" s="15" t="s">
        <v>71</v>
      </c>
      <c r="Z763" s="15"/>
      <c r="AA763" s="15"/>
      <c r="AH763" s="67"/>
      <c r="AI763"/>
      <c r="AJ763" s="67"/>
      <c r="AK763"/>
      <c r="AO763" s="39" t="str">
        <f t="shared" si="31"/>
        <v>Jaha V. Howard</v>
      </c>
      <c r="AP763" s="39"/>
      <c r="AQ763" s="39">
        <f t="shared" si="32"/>
        <v>0</v>
      </c>
    </row>
    <row r="764" spans="1:43" hidden="1" thickBot="1" x14ac:dyDescent="0.3">
      <c r="A764" s="75">
        <v>763</v>
      </c>
      <c r="B764" s="64">
        <v>7</v>
      </c>
      <c r="C764" s="66" t="str">
        <f>IF(G764=1,AO764," ")</f>
        <v xml:space="preserve"> </v>
      </c>
      <c r="D764" s="65"/>
      <c r="E764" s="55"/>
      <c r="F764" s="56"/>
      <c r="G764" s="58"/>
      <c r="H764" s="58"/>
      <c r="I764" s="58" t="str">
        <f>IF(C764=$AI$8,$AJ$8," ")</f>
        <v xml:space="preserve"> </v>
      </c>
      <c r="J764" s="55"/>
      <c r="K764" s="55" t="s">
        <v>103</v>
      </c>
      <c r="L764" s="55"/>
      <c r="M764" s="55"/>
      <c r="N764" s="56"/>
      <c r="O764" s="55"/>
      <c r="P764" s="55"/>
      <c r="Q764" s="55"/>
      <c r="R764" s="55"/>
      <c r="S764" s="55"/>
      <c r="T764" s="55"/>
      <c r="U764" s="53" t="s">
        <v>251</v>
      </c>
      <c r="V764" s="40" t="s">
        <v>133</v>
      </c>
      <c r="W764" s="15"/>
      <c r="X764" s="15"/>
      <c r="Y764" s="15" t="s">
        <v>71</v>
      </c>
      <c r="Z764" s="15"/>
      <c r="AA764" s="15"/>
      <c r="AH764" s="67"/>
      <c r="AI764"/>
      <c r="AJ764" s="67"/>
      <c r="AK764"/>
      <c r="AO764" s="39" t="str">
        <f t="shared" si="31"/>
        <v>Tanisha Whorton</v>
      </c>
      <c r="AP764" s="39"/>
      <c r="AQ764" s="39">
        <f t="shared" si="32"/>
        <v>0</v>
      </c>
    </row>
    <row r="765" spans="1:43" hidden="1" thickBot="1" x14ac:dyDescent="0.3">
      <c r="A765" s="75">
        <v>764</v>
      </c>
      <c r="B765" s="64">
        <v>8</v>
      </c>
      <c r="C765" s="66" t="str">
        <f>IF(G765=1,AO765," ")</f>
        <v xml:space="preserve"> </v>
      </c>
      <c r="D765" s="65"/>
      <c r="E765" s="55"/>
      <c r="F765" s="56"/>
      <c r="G765" s="58"/>
      <c r="H765" s="58"/>
      <c r="I765" s="58" t="str">
        <f>IF(C765=$AI$9,$AJ$9," ")</f>
        <v xml:space="preserve"> </v>
      </c>
      <c r="J765" s="55"/>
      <c r="K765" s="55" t="s">
        <v>103</v>
      </c>
      <c r="L765" s="55"/>
      <c r="M765" s="55"/>
      <c r="N765" s="56"/>
      <c r="O765" s="55"/>
      <c r="P765" s="55"/>
      <c r="Q765" s="55"/>
      <c r="R765" s="55"/>
      <c r="S765" s="55"/>
      <c r="T765" s="55"/>
      <c r="U765" s="53" t="s">
        <v>251</v>
      </c>
      <c r="V765" s="40" t="s">
        <v>133</v>
      </c>
      <c r="W765" s="15"/>
      <c r="X765" s="15"/>
      <c r="Y765" s="15" t="s">
        <v>71</v>
      </c>
      <c r="Z765" s="15"/>
      <c r="AA765" s="15"/>
      <c r="AH765" s="67"/>
      <c r="AI765"/>
      <c r="AJ765" s="67"/>
      <c r="AK765"/>
      <c r="AO765" s="39" t="str">
        <f t="shared" si="31"/>
        <v>Tracy Stevenson</v>
      </c>
      <c r="AP765" s="39"/>
      <c r="AQ765" s="39">
        <f t="shared" si="32"/>
        <v>0</v>
      </c>
    </row>
    <row r="766" spans="1:43" hidden="1" thickBot="1" x14ac:dyDescent="0.3">
      <c r="A766" s="75">
        <v>765</v>
      </c>
      <c r="B766" s="64">
        <v>9</v>
      </c>
      <c r="C766" s="74" t="str">
        <f>IF(G766=1,AQ766,IF(G766="BLK",$AI$17," "))</f>
        <v xml:space="preserve"> </v>
      </c>
      <c r="D766" s="129"/>
      <c r="E766" s="55"/>
      <c r="F766" s="56"/>
      <c r="G766" s="58"/>
      <c r="H766" s="58"/>
      <c r="I766" s="58" t="str">
        <f>IF(C766=$AI$10,$AJ$10," ")</f>
        <v xml:space="preserve"> </v>
      </c>
      <c r="J766" s="55"/>
      <c r="K766" s="55" t="s">
        <v>103</v>
      </c>
      <c r="L766" s="55"/>
      <c r="M766" s="55"/>
      <c r="N766" s="56"/>
      <c r="O766" s="55"/>
      <c r="P766" s="55"/>
      <c r="Q766" s="55"/>
      <c r="R766" s="55"/>
      <c r="S766" s="55"/>
      <c r="T766" s="55"/>
      <c r="U766" s="53" t="s">
        <v>251</v>
      </c>
      <c r="V766" s="40" t="s">
        <v>133</v>
      </c>
      <c r="W766" s="15"/>
      <c r="X766" s="15"/>
      <c r="Y766" s="15" t="s">
        <v>71</v>
      </c>
      <c r="Z766" s="15"/>
      <c r="AA766" s="15"/>
      <c r="AH766" s="67"/>
      <c r="AI766"/>
      <c r="AJ766" s="67"/>
      <c r="AK766"/>
      <c r="AO766" s="39" t="str">
        <f t="shared" si="31"/>
        <v>BLANK</v>
      </c>
      <c r="AP766" s="39"/>
      <c r="AQ766" s="39">
        <f t="shared" si="32"/>
        <v>0</v>
      </c>
    </row>
    <row r="767" spans="1:43" hidden="1" thickBot="1" x14ac:dyDescent="0.3">
      <c r="A767" s="75">
        <v>766</v>
      </c>
      <c r="B767" s="64">
        <v>10</v>
      </c>
      <c r="C767" s="66" t="str">
        <f>IF(G767=1,AO767," ")</f>
        <v xml:space="preserve"> </v>
      </c>
      <c r="D767" s="65"/>
      <c r="E767" s="55"/>
      <c r="F767" s="56"/>
      <c r="G767" s="58"/>
      <c r="H767" s="58"/>
      <c r="I767" s="58" t="str">
        <f>IF(C767=$AI$10,$AJ$10," ")</f>
        <v xml:space="preserve"> </v>
      </c>
      <c r="J767" s="55"/>
      <c r="K767" s="55" t="s">
        <v>103</v>
      </c>
      <c r="L767" s="55"/>
      <c r="M767" s="55"/>
      <c r="N767" s="56"/>
      <c r="O767" s="55"/>
      <c r="P767" s="55"/>
      <c r="Q767" s="55"/>
      <c r="R767" s="55"/>
      <c r="S767" s="55"/>
      <c r="T767" s="55"/>
      <c r="U767" s="53" t="s">
        <v>251</v>
      </c>
      <c r="V767" s="40" t="s">
        <v>133</v>
      </c>
      <c r="W767" s="15"/>
      <c r="X767" s="15"/>
      <c r="Y767" s="15" t="s">
        <v>71</v>
      </c>
      <c r="Z767" s="15"/>
      <c r="AA767" s="15"/>
      <c r="AH767" s="67"/>
      <c r="AI767"/>
      <c r="AJ767" s="67"/>
      <c r="AK767"/>
      <c r="AO767" s="39" t="str">
        <f t="shared" si="31"/>
        <v>Write In</v>
      </c>
      <c r="AP767" s="39"/>
      <c r="AQ767" s="39">
        <f t="shared" si="32"/>
        <v>0</v>
      </c>
    </row>
    <row r="768" spans="1:43" ht="21.75" thickBot="1" x14ac:dyDescent="0.3">
      <c r="A768" s="75">
        <v>767</v>
      </c>
      <c r="B768" s="64">
        <v>11</v>
      </c>
      <c r="C768" s="92" t="s">
        <v>101</v>
      </c>
      <c r="D768" s="91" t="s">
        <v>112</v>
      </c>
      <c r="E768" s="87" t="s">
        <v>111</v>
      </c>
      <c r="F768" s="90" t="s">
        <v>110</v>
      </c>
      <c r="G768" s="113"/>
      <c r="H768" s="87"/>
      <c r="I768" s="87"/>
      <c r="J768" s="86"/>
      <c r="K768" s="86" t="s">
        <v>100</v>
      </c>
      <c r="L768" s="117">
        <v>1005</v>
      </c>
      <c r="M768" s="117">
        <v>1014</v>
      </c>
      <c r="N768" s="118"/>
      <c r="O768" s="117"/>
      <c r="P768" s="117" t="s">
        <v>109</v>
      </c>
      <c r="Q768" s="87">
        <v>4</v>
      </c>
      <c r="R768" s="87"/>
      <c r="S768" s="86"/>
      <c r="T768" s="85">
        <v>2</v>
      </c>
      <c r="U768" s="84" t="s">
        <v>251</v>
      </c>
      <c r="V768" s="40" t="s">
        <v>131</v>
      </c>
      <c r="W768" s="15"/>
      <c r="X768" s="15"/>
      <c r="Y768" s="15" t="s">
        <v>71</v>
      </c>
      <c r="Z768" s="15"/>
      <c r="AA768" s="15"/>
      <c r="AH768" s="67"/>
      <c r="AI768"/>
      <c r="AJ768" s="67"/>
      <c r="AK768"/>
      <c r="AO768" s="39">
        <f t="shared" si="31"/>
        <v>0</v>
      </c>
      <c r="AP768" s="39"/>
      <c r="AQ768" s="39" t="str">
        <f t="shared" si="32"/>
        <v>BOC District 4</v>
      </c>
    </row>
    <row r="769" spans="1:43" thickBot="1" x14ac:dyDescent="0.3">
      <c r="A769" s="75">
        <v>768</v>
      </c>
      <c r="B769" s="64">
        <v>12</v>
      </c>
      <c r="C769" s="66" t="str">
        <f>IF(G769=1,AQ769," ")</f>
        <v>Julien Grhas</v>
      </c>
      <c r="D769" s="71"/>
      <c r="E769" s="115">
        <v>1005</v>
      </c>
      <c r="F769" s="80">
        <v>101</v>
      </c>
      <c r="G769" s="58">
        <v>1</v>
      </c>
      <c r="H769" s="58">
        <f>G769</f>
        <v>1</v>
      </c>
      <c r="I769" s="58" t="str">
        <f>IF(C769=$AI$13,$AJ$13," ")</f>
        <v>REP</v>
      </c>
      <c r="J769" s="55" t="s">
        <v>104</v>
      </c>
      <c r="K769" s="55" t="s">
        <v>100</v>
      </c>
      <c r="L769" s="55"/>
      <c r="M769" s="55"/>
      <c r="N769" s="56"/>
      <c r="O769" s="55"/>
      <c r="P769" s="55"/>
      <c r="Q769" s="55"/>
      <c r="R769" s="55"/>
      <c r="S769" s="55"/>
      <c r="T769" s="54">
        <v>2</v>
      </c>
      <c r="U769" s="53" t="s">
        <v>251</v>
      </c>
      <c r="V769" s="40" t="s">
        <v>131</v>
      </c>
      <c r="W769" s="15">
        <v>4</v>
      </c>
      <c r="X769" s="15"/>
      <c r="Y769" s="15" t="s">
        <v>71</v>
      </c>
      <c r="Z769" s="15"/>
      <c r="AA769" s="15"/>
      <c r="AB769" s="4">
        <v>101</v>
      </c>
      <c r="AC769" s="5" t="s">
        <v>253</v>
      </c>
      <c r="AD769" s="83" t="s">
        <v>107</v>
      </c>
      <c r="AE769" s="83"/>
      <c r="AJ769" s="67"/>
      <c r="AK769"/>
      <c r="AO769" s="39">
        <f t="shared" si="31"/>
        <v>0</v>
      </c>
      <c r="AP769" s="39"/>
      <c r="AQ769" s="39" t="str">
        <f t="shared" si="32"/>
        <v>Julien Grhas</v>
      </c>
    </row>
    <row r="770" spans="1:43" thickBot="1" x14ac:dyDescent="0.3">
      <c r="A770" s="75">
        <v>769</v>
      </c>
      <c r="B770" s="64">
        <v>13</v>
      </c>
      <c r="C770" s="66" t="str">
        <f>IF(G770=1,AQ770," ")</f>
        <v>Matthew Hardwick</v>
      </c>
      <c r="D770" s="71"/>
      <c r="E770" s="115">
        <v>1014</v>
      </c>
      <c r="F770" s="80">
        <v>103</v>
      </c>
      <c r="G770" s="58">
        <v>1</v>
      </c>
      <c r="H770" s="58">
        <f>G770</f>
        <v>1</v>
      </c>
      <c r="I770" s="58" t="str">
        <f>IF(C770=$AI$14,$AJ$14," ")</f>
        <v>REP</v>
      </c>
      <c r="J770" s="55" t="s">
        <v>104</v>
      </c>
      <c r="K770" s="55" t="s">
        <v>100</v>
      </c>
      <c r="L770" s="55"/>
      <c r="M770" s="55"/>
      <c r="N770" s="56"/>
      <c r="O770" s="55"/>
      <c r="P770" s="55"/>
      <c r="Q770" s="55"/>
      <c r="R770" s="55"/>
      <c r="S770" s="55"/>
      <c r="T770" s="54">
        <v>2</v>
      </c>
      <c r="U770" s="53" t="s">
        <v>251</v>
      </c>
      <c r="V770" s="40" t="s">
        <v>131</v>
      </c>
      <c r="W770" s="15">
        <v>4</v>
      </c>
      <c r="X770" s="15"/>
      <c r="Y770" s="15" t="s">
        <v>71</v>
      </c>
      <c r="Z770" s="15"/>
      <c r="AA770" s="15"/>
      <c r="AB770" s="4">
        <v>103</v>
      </c>
      <c r="AC770" s="5" t="s">
        <v>252</v>
      </c>
      <c r="AD770" s="83" t="s">
        <v>107</v>
      </c>
      <c r="AE770" s="83"/>
      <c r="AJ770" s="67"/>
      <c r="AK770"/>
      <c r="AO770" s="39">
        <f t="shared" ref="AO770:AO833" si="33">_xlfn.XLOOKUP(B770,$AH$4:$AH$11,$AI$4:$AI$11,0)</f>
        <v>0</v>
      </c>
      <c r="AP770" s="39"/>
      <c r="AQ770" s="39" t="str">
        <f t="shared" si="32"/>
        <v>Matthew Hardwick</v>
      </c>
    </row>
    <row r="771" spans="1:43" thickBot="1" x14ac:dyDescent="0.3">
      <c r="A771" s="75">
        <v>770</v>
      </c>
      <c r="B771" s="64">
        <v>14</v>
      </c>
      <c r="C771" s="66" t="str">
        <f>IF(G771=1,AQ771," ")</f>
        <v>Yashica Marshall</v>
      </c>
      <c r="D771" s="71"/>
      <c r="E771" s="114">
        <v>1005</v>
      </c>
      <c r="F771" s="80">
        <v>102</v>
      </c>
      <c r="G771" s="58">
        <v>1</v>
      </c>
      <c r="H771" s="58">
        <f>G771</f>
        <v>1</v>
      </c>
      <c r="I771" s="58" t="str">
        <f>IF(C771=$AI$15,$AJ$15," ")</f>
        <v>DEM</v>
      </c>
      <c r="J771" s="55" t="s">
        <v>104</v>
      </c>
      <c r="K771" s="55" t="s">
        <v>100</v>
      </c>
      <c r="L771" s="55"/>
      <c r="M771" s="55"/>
      <c r="N771" s="56"/>
      <c r="O771" s="55"/>
      <c r="P771" s="55"/>
      <c r="Q771" s="55"/>
      <c r="R771" s="55"/>
      <c r="S771" s="55"/>
      <c r="T771" s="54">
        <v>2</v>
      </c>
      <c r="U771" s="53" t="s">
        <v>251</v>
      </c>
      <c r="V771" s="40" t="s">
        <v>131</v>
      </c>
      <c r="W771" s="15">
        <v>4</v>
      </c>
      <c r="X771" s="15"/>
      <c r="Y771" s="15" t="s">
        <v>71</v>
      </c>
      <c r="Z771" s="15"/>
      <c r="AA771" s="15"/>
      <c r="AJ771" s="67"/>
      <c r="AK771"/>
      <c r="AO771" s="39">
        <f t="shared" si="33"/>
        <v>0</v>
      </c>
      <c r="AP771" s="39"/>
      <c r="AQ771" s="39" t="str">
        <f t="shared" si="32"/>
        <v>Yashica Marshall</v>
      </c>
    </row>
    <row r="772" spans="1:43" thickBot="1" x14ac:dyDescent="0.3">
      <c r="A772" s="75">
        <v>771</v>
      </c>
      <c r="B772" s="64">
        <v>15</v>
      </c>
      <c r="C772" s="66" t="str">
        <f>IF(G772=1,AQ772," ")</f>
        <v>Monique Sheffield</v>
      </c>
      <c r="D772" s="71"/>
      <c r="E772" s="114">
        <v>1014</v>
      </c>
      <c r="F772" s="80">
        <v>104</v>
      </c>
      <c r="G772" s="58">
        <v>1</v>
      </c>
      <c r="H772" s="58">
        <f>G772</f>
        <v>1</v>
      </c>
      <c r="I772" s="58" t="str">
        <f>IF(C772=$AI$16,$AJ$16," ")</f>
        <v>DEM</v>
      </c>
      <c r="J772" s="55" t="s">
        <v>104</v>
      </c>
      <c r="K772" s="55" t="s">
        <v>100</v>
      </c>
      <c r="L772" s="55"/>
      <c r="M772" s="55"/>
      <c r="N772" s="56"/>
      <c r="O772" s="55"/>
      <c r="P772" s="55"/>
      <c r="Q772" s="55"/>
      <c r="R772" s="55"/>
      <c r="S772" s="55"/>
      <c r="T772" s="54">
        <v>2</v>
      </c>
      <c r="U772" s="53" t="s">
        <v>251</v>
      </c>
      <c r="V772" s="40" t="s">
        <v>131</v>
      </c>
      <c r="W772" s="15">
        <v>4</v>
      </c>
      <c r="X772" s="15"/>
      <c r="Y772" s="15" t="s">
        <v>71</v>
      </c>
      <c r="Z772" s="15"/>
      <c r="AA772" s="15"/>
      <c r="AB772" s="4">
        <v>102</v>
      </c>
      <c r="AC772" s="5" t="s">
        <v>253</v>
      </c>
      <c r="AD772" s="5" t="s">
        <v>105</v>
      </c>
      <c r="AJ772" s="67"/>
      <c r="AK772"/>
      <c r="AO772" s="39">
        <f t="shared" si="33"/>
        <v>0</v>
      </c>
      <c r="AP772" s="39"/>
      <c r="AQ772" s="39" t="str">
        <f t="shared" si="32"/>
        <v>Monique Sheffield</v>
      </c>
    </row>
    <row r="773" spans="1:43" ht="15" x14ac:dyDescent="0.25">
      <c r="A773" s="75">
        <v>772</v>
      </c>
      <c r="B773" s="64">
        <v>16</v>
      </c>
      <c r="C773" s="74" t="str">
        <f>IF(G773=1,AQ773,IF(G773="BLK",$AI$17," "))</f>
        <v xml:space="preserve"> </v>
      </c>
      <c r="D773" s="129"/>
      <c r="E773" s="55"/>
      <c r="F773" s="56"/>
      <c r="G773" s="58"/>
      <c r="H773" s="58"/>
      <c r="I773" s="58" t="str">
        <f>IF(C773=$AI$17,$AJ$17," ")</f>
        <v xml:space="preserve"> </v>
      </c>
      <c r="J773" s="55"/>
      <c r="K773" s="55" t="s">
        <v>100</v>
      </c>
      <c r="L773" s="55"/>
      <c r="M773" s="55"/>
      <c r="N773" s="56"/>
      <c r="O773" s="55"/>
      <c r="P773" s="55"/>
      <c r="Q773" s="55"/>
      <c r="R773" s="55"/>
      <c r="S773" s="55"/>
      <c r="T773" s="54">
        <v>2</v>
      </c>
      <c r="U773" s="53" t="s">
        <v>251</v>
      </c>
      <c r="V773" s="40" t="s">
        <v>131</v>
      </c>
      <c r="W773" s="15">
        <v>4</v>
      </c>
      <c r="X773" s="15"/>
      <c r="Y773" s="15" t="s">
        <v>71</v>
      </c>
      <c r="Z773" s="15"/>
      <c r="AA773" s="15"/>
      <c r="AB773" s="4">
        <v>104</v>
      </c>
      <c r="AC773" s="5" t="s">
        <v>252</v>
      </c>
      <c r="AD773" s="5" t="s">
        <v>105</v>
      </c>
      <c r="AJ773" s="67"/>
      <c r="AK773"/>
      <c r="AO773" s="39">
        <f t="shared" si="33"/>
        <v>0</v>
      </c>
      <c r="AP773" s="39"/>
      <c r="AQ773" s="39" t="str">
        <f t="shared" ref="AQ773:AQ836" si="34">_xlfn.XLOOKUP(B773,$AH$12:$AH$19,$AI$12:$AI$19,0)</f>
        <v>BLANK</v>
      </c>
    </row>
    <row r="774" spans="1:43" ht="15" x14ac:dyDescent="0.25">
      <c r="A774" s="75">
        <v>773</v>
      </c>
      <c r="B774" s="64">
        <v>17</v>
      </c>
      <c r="C774" s="66" t="str">
        <f>IF(G774=1,AQ774," ")</f>
        <v xml:space="preserve"> </v>
      </c>
      <c r="D774" s="65"/>
      <c r="E774" s="55"/>
      <c r="F774" s="56"/>
      <c r="G774" s="58"/>
      <c r="H774" s="58"/>
      <c r="I774" s="58" t="str">
        <f>IF(C774=$AI$18,$AJ$18," ")</f>
        <v xml:space="preserve"> </v>
      </c>
      <c r="J774" s="55"/>
      <c r="K774" s="55" t="s">
        <v>100</v>
      </c>
      <c r="L774" s="55"/>
      <c r="M774" s="55"/>
      <c r="N774" s="56"/>
      <c r="O774" s="55"/>
      <c r="P774" s="55"/>
      <c r="Q774" s="55"/>
      <c r="R774" s="55"/>
      <c r="S774" s="55"/>
      <c r="T774" s="54">
        <v>2</v>
      </c>
      <c r="U774" s="53" t="s">
        <v>251</v>
      </c>
      <c r="V774" s="40" t="s">
        <v>131</v>
      </c>
      <c r="W774" s="15">
        <v>4</v>
      </c>
      <c r="X774" s="15"/>
      <c r="Y774" s="15" t="s">
        <v>71</v>
      </c>
      <c r="Z774" s="15"/>
      <c r="AA774" s="15"/>
      <c r="AJ774" s="67"/>
      <c r="AK774"/>
      <c r="AO774" s="39">
        <f t="shared" si="33"/>
        <v>0</v>
      </c>
      <c r="AP774" s="39"/>
      <c r="AQ774" s="39" t="str">
        <f t="shared" si="34"/>
        <v>BLANK</v>
      </c>
    </row>
    <row r="775" spans="1:43" ht="15" x14ac:dyDescent="0.25">
      <c r="A775" s="75">
        <v>774</v>
      </c>
      <c r="B775" s="64">
        <v>18</v>
      </c>
      <c r="C775" s="66" t="str">
        <f>IF(G775=1,AQ775," ")</f>
        <v xml:space="preserve"> </v>
      </c>
      <c r="D775" s="65"/>
      <c r="E775" s="55"/>
      <c r="F775" s="56"/>
      <c r="G775" s="58"/>
      <c r="H775" s="58"/>
      <c r="I775" s="58" t="str">
        <f>IF(C775=$AI$19,$AJ$19," ")</f>
        <v xml:space="preserve"> </v>
      </c>
      <c r="J775" s="55"/>
      <c r="K775" s="55" t="s">
        <v>100</v>
      </c>
      <c r="L775" s="55"/>
      <c r="M775" s="55"/>
      <c r="N775" s="56"/>
      <c r="O775" s="55"/>
      <c r="P775" s="55"/>
      <c r="Q775" s="55"/>
      <c r="R775" s="55"/>
      <c r="S775" s="55"/>
      <c r="T775" s="54">
        <v>2</v>
      </c>
      <c r="U775" s="53" t="s">
        <v>251</v>
      </c>
      <c r="V775" s="40" t="s">
        <v>131</v>
      </c>
      <c r="W775" s="15">
        <v>4</v>
      </c>
      <c r="X775" s="15"/>
      <c r="Y775" s="15" t="s">
        <v>71</v>
      </c>
      <c r="Z775" s="15"/>
      <c r="AA775" s="15"/>
      <c r="AJ775" s="67"/>
      <c r="AK775"/>
      <c r="AO775" s="39">
        <f t="shared" si="33"/>
        <v>0</v>
      </c>
      <c r="AP775" s="39"/>
      <c r="AQ775" s="39" t="str">
        <f t="shared" si="34"/>
        <v>Write In</v>
      </c>
    </row>
    <row r="776" spans="1:43" thickBot="1" x14ac:dyDescent="0.3">
      <c r="A776" s="75">
        <v>775</v>
      </c>
      <c r="B776" s="64">
        <v>19</v>
      </c>
      <c r="C776" s="66"/>
      <c r="D776" s="65"/>
      <c r="E776" s="55"/>
      <c r="F776" s="56"/>
      <c r="G776" s="58"/>
      <c r="H776" s="58"/>
      <c r="I776" s="58"/>
      <c r="J776" s="55"/>
      <c r="K776" s="55"/>
      <c r="L776" s="55"/>
      <c r="M776" s="55"/>
      <c r="N776" s="56"/>
      <c r="O776" s="55"/>
      <c r="P776" s="55"/>
      <c r="Q776" s="55"/>
      <c r="R776" s="55"/>
      <c r="S776" s="55"/>
      <c r="T776" s="54">
        <v>2</v>
      </c>
      <c r="U776" s="53" t="s">
        <v>251</v>
      </c>
      <c r="V776" s="40" t="s">
        <v>129</v>
      </c>
      <c r="W776" s="15">
        <v>4</v>
      </c>
      <c r="X776" s="15"/>
      <c r="Y776" s="15" t="s">
        <v>71</v>
      </c>
      <c r="Z776" s="15"/>
      <c r="AA776" s="15"/>
      <c r="AJ776" s="67"/>
      <c r="AK776"/>
      <c r="AO776" s="39">
        <f t="shared" si="33"/>
        <v>0</v>
      </c>
      <c r="AP776" s="39"/>
      <c r="AQ776" s="39">
        <f t="shared" si="34"/>
        <v>0</v>
      </c>
    </row>
    <row r="777" spans="1:43" ht="16.5" thickBot="1" x14ac:dyDescent="0.3">
      <c r="A777" s="75">
        <v>776</v>
      </c>
      <c r="B777" s="64">
        <v>20</v>
      </c>
      <c r="C777" s="74" t="s">
        <v>98</v>
      </c>
      <c r="D777" s="71"/>
      <c r="E777" s="58"/>
      <c r="F777" s="73"/>
      <c r="G777" s="59">
        <v>0</v>
      </c>
      <c r="H777" s="59">
        <v>0</v>
      </c>
      <c r="I777" s="58"/>
      <c r="J777" s="55"/>
      <c r="K777" s="55" t="s">
        <v>97</v>
      </c>
      <c r="L777" s="55"/>
      <c r="M777" s="55"/>
      <c r="N777" s="56"/>
      <c r="O777" s="55"/>
      <c r="P777" s="55"/>
      <c r="Q777" s="55"/>
      <c r="R777" s="55"/>
      <c r="S777" s="55"/>
      <c r="T777" s="54">
        <v>2</v>
      </c>
      <c r="U777" s="53" t="s">
        <v>251</v>
      </c>
      <c r="V777" s="40" t="s">
        <v>129</v>
      </c>
      <c r="W777" s="15">
        <v>4</v>
      </c>
      <c r="X777" s="15"/>
      <c r="Y777" s="15" t="s">
        <v>71</v>
      </c>
      <c r="Z777" s="15"/>
      <c r="AA777" s="15"/>
      <c r="AH777" s="67"/>
      <c r="AI777"/>
      <c r="AJ777" s="67"/>
      <c r="AK777"/>
      <c r="AO777" s="39">
        <f t="shared" si="33"/>
        <v>0</v>
      </c>
      <c r="AP777" s="39"/>
      <c r="AQ777" s="39">
        <f t="shared" si="34"/>
        <v>0</v>
      </c>
    </row>
    <row r="778" spans="1:43" ht="16.5" thickBot="1" x14ac:dyDescent="0.3">
      <c r="A778" s="75">
        <v>777</v>
      </c>
      <c r="B778" s="64">
        <v>21</v>
      </c>
      <c r="C778" s="74" t="s">
        <v>96</v>
      </c>
      <c r="D778" s="71"/>
      <c r="E778" s="58"/>
      <c r="F778" s="73"/>
      <c r="G778" s="59">
        <v>0</v>
      </c>
      <c r="H778" s="59">
        <v>0</v>
      </c>
      <c r="I778" s="58"/>
      <c r="J778" s="55"/>
      <c r="K778" s="55" t="s">
        <v>95</v>
      </c>
      <c r="L778" s="55"/>
      <c r="M778" s="55"/>
      <c r="N778" s="56"/>
      <c r="O778" s="55"/>
      <c r="P778" s="55"/>
      <c r="Q778" s="55"/>
      <c r="R778" s="55"/>
      <c r="S778" s="55"/>
      <c r="T778" s="54">
        <v>2</v>
      </c>
      <c r="U778" s="53" t="s">
        <v>251</v>
      </c>
      <c r="V778" s="40" t="s">
        <v>129</v>
      </c>
      <c r="W778" s="15">
        <v>4</v>
      </c>
      <c r="X778" s="15"/>
      <c r="Y778" s="15" t="s">
        <v>71</v>
      </c>
      <c r="Z778" s="15"/>
      <c r="AA778" s="15"/>
      <c r="AH778" s="67"/>
      <c r="AI778"/>
      <c r="AJ778" s="67"/>
      <c r="AK778"/>
      <c r="AO778" s="39">
        <f t="shared" si="33"/>
        <v>0</v>
      </c>
      <c r="AP778" s="39"/>
      <c r="AQ778" s="39">
        <f t="shared" si="34"/>
        <v>0</v>
      </c>
    </row>
    <row r="779" spans="1:43" ht="16.5" thickBot="1" x14ac:dyDescent="0.3">
      <c r="A779" s="75">
        <v>778</v>
      </c>
      <c r="B779" s="64">
        <v>22</v>
      </c>
      <c r="C779" s="74" t="s">
        <v>94</v>
      </c>
      <c r="D779" s="71"/>
      <c r="E779" s="58"/>
      <c r="F779" s="73"/>
      <c r="G779" s="59">
        <v>0</v>
      </c>
      <c r="H779" s="59">
        <v>0</v>
      </c>
      <c r="I779" s="58"/>
      <c r="J779" s="55"/>
      <c r="K779" s="55" t="s">
        <v>93</v>
      </c>
      <c r="L779" s="55"/>
      <c r="M779" s="55"/>
      <c r="N779" s="56"/>
      <c r="O779" s="55"/>
      <c r="P779" s="55"/>
      <c r="Q779" s="55"/>
      <c r="R779" s="55"/>
      <c r="S779" s="55"/>
      <c r="T779" s="54">
        <v>2</v>
      </c>
      <c r="U779" s="53" t="s">
        <v>251</v>
      </c>
      <c r="V779" s="40" t="s">
        <v>129</v>
      </c>
      <c r="W779" s="15">
        <v>4</v>
      </c>
      <c r="X779" s="15"/>
      <c r="Y779" s="15" t="s">
        <v>71</v>
      </c>
      <c r="Z779" s="15"/>
      <c r="AA779" s="15"/>
      <c r="AH779" s="67"/>
      <c r="AI779"/>
      <c r="AJ779" s="67"/>
      <c r="AK779"/>
      <c r="AO779" s="39">
        <f t="shared" si="33"/>
        <v>0</v>
      </c>
      <c r="AP779" s="39"/>
      <c r="AQ779" s="39">
        <f t="shared" si="34"/>
        <v>0</v>
      </c>
    </row>
    <row r="780" spans="1:43" ht="16.5" thickBot="1" x14ac:dyDescent="0.3">
      <c r="A780" s="75">
        <v>779</v>
      </c>
      <c r="B780" s="64">
        <v>23</v>
      </c>
      <c r="C780" s="74" t="s">
        <v>77</v>
      </c>
      <c r="D780" s="71"/>
      <c r="E780" s="58"/>
      <c r="F780" s="73"/>
      <c r="G780" s="59">
        <v>0</v>
      </c>
      <c r="H780" s="59">
        <v>0</v>
      </c>
      <c r="I780" s="58"/>
      <c r="J780" s="55"/>
      <c r="K780" s="55" t="s">
        <v>77</v>
      </c>
      <c r="L780" s="55"/>
      <c r="M780" s="55"/>
      <c r="N780" s="56"/>
      <c r="O780" s="55"/>
      <c r="P780" s="55"/>
      <c r="Q780" s="55"/>
      <c r="R780" s="55"/>
      <c r="S780" s="55"/>
      <c r="T780" s="54">
        <v>2</v>
      </c>
      <c r="U780" s="53" t="s">
        <v>251</v>
      </c>
      <c r="V780" s="40" t="s">
        <v>129</v>
      </c>
      <c r="W780" s="15">
        <v>4</v>
      </c>
      <c r="X780" s="15"/>
      <c r="Y780" s="15" t="s">
        <v>71</v>
      </c>
      <c r="Z780" s="15"/>
      <c r="AA780" s="15"/>
      <c r="AH780" s="67"/>
      <c r="AI780"/>
      <c r="AJ780" s="67"/>
      <c r="AK780"/>
      <c r="AO780" s="39">
        <f t="shared" si="33"/>
        <v>0</v>
      </c>
      <c r="AP780" s="39"/>
      <c r="AQ780" s="39">
        <f t="shared" si="34"/>
        <v>0</v>
      </c>
    </row>
    <row r="781" spans="1:43" ht="16.5" thickBot="1" x14ac:dyDescent="0.3">
      <c r="A781" s="75">
        <v>780</v>
      </c>
      <c r="B781" s="64">
        <v>24</v>
      </c>
      <c r="C781" s="72" t="s">
        <v>92</v>
      </c>
      <c r="D781" s="71"/>
      <c r="E781" s="130"/>
      <c r="F781" s="73"/>
      <c r="G781" s="59">
        <v>0</v>
      </c>
      <c r="H781" s="59">
        <v>0</v>
      </c>
      <c r="I781" s="69"/>
      <c r="J781" s="68"/>
      <c r="K781" s="68" t="s">
        <v>91</v>
      </c>
      <c r="L781" s="55"/>
      <c r="M781" s="55"/>
      <c r="N781" s="56"/>
      <c r="O781" s="55"/>
      <c r="P781" s="55"/>
      <c r="Q781" s="55"/>
      <c r="R781" s="55"/>
      <c r="S781" s="55"/>
      <c r="T781" s="54">
        <v>2</v>
      </c>
      <c r="U781" s="53" t="s">
        <v>251</v>
      </c>
      <c r="V781" s="40" t="s">
        <v>129</v>
      </c>
      <c r="W781" s="15">
        <v>4</v>
      </c>
      <c r="X781" s="15"/>
      <c r="Y781" s="15" t="s">
        <v>71</v>
      </c>
      <c r="Z781" s="15"/>
      <c r="AA781" s="15"/>
      <c r="AH781" s="67"/>
      <c r="AI781"/>
      <c r="AJ781" s="67"/>
      <c r="AK781"/>
      <c r="AO781" s="39">
        <f t="shared" si="33"/>
        <v>0</v>
      </c>
      <c r="AP781" s="39"/>
      <c r="AQ781" s="39">
        <f t="shared" si="34"/>
        <v>0</v>
      </c>
    </row>
    <row r="782" spans="1:43" x14ac:dyDescent="0.25">
      <c r="A782" s="75">
        <v>781</v>
      </c>
      <c r="B782" s="64">
        <v>25</v>
      </c>
      <c r="C782" s="66"/>
      <c r="D782" s="65"/>
      <c r="E782" s="55"/>
      <c r="F782" s="56"/>
      <c r="G782" s="59"/>
      <c r="H782" s="58"/>
      <c r="I782" s="58"/>
      <c r="J782" s="55"/>
      <c r="K782" s="55"/>
      <c r="L782" s="55"/>
      <c r="M782" s="55"/>
      <c r="N782" s="56"/>
      <c r="O782" s="55"/>
      <c r="P782" s="55"/>
      <c r="Q782" s="55"/>
      <c r="R782" s="55"/>
      <c r="S782" s="55"/>
      <c r="T782" s="54">
        <v>2</v>
      </c>
      <c r="U782" s="53" t="s">
        <v>251</v>
      </c>
      <c r="V782" s="40" t="s">
        <v>129</v>
      </c>
      <c r="W782" s="15">
        <v>4</v>
      </c>
      <c r="X782" s="15"/>
      <c r="Y782" s="15" t="s">
        <v>71</v>
      </c>
      <c r="Z782" s="15"/>
      <c r="AA782" s="15"/>
      <c r="AH782" s="67"/>
      <c r="AI782"/>
      <c r="AJ782" s="67"/>
      <c r="AK782"/>
      <c r="AO782" s="39">
        <f t="shared" si="33"/>
        <v>0</v>
      </c>
      <c r="AP782" s="39"/>
      <c r="AQ782" s="39">
        <f t="shared" si="34"/>
        <v>0</v>
      </c>
    </row>
    <row r="783" spans="1:43" x14ac:dyDescent="0.25">
      <c r="A783" s="75">
        <v>782</v>
      </c>
      <c r="B783" s="64">
        <v>26</v>
      </c>
      <c r="C783" s="63" t="s">
        <v>90</v>
      </c>
      <c r="D783" s="62"/>
      <c r="E783" s="61">
        <f>SUBTOTAL(9,G761:G781)</f>
        <v>4</v>
      </c>
      <c r="F783" s="60"/>
      <c r="G783" s="59"/>
      <c r="H783" s="58"/>
      <c r="I783" s="57"/>
      <c r="J783" s="55"/>
      <c r="K783" s="55" t="s">
        <v>89</v>
      </c>
      <c r="L783" s="55"/>
      <c r="M783" s="55"/>
      <c r="N783" s="56"/>
      <c r="O783" s="55"/>
      <c r="P783" s="55"/>
      <c r="Q783" s="55"/>
      <c r="R783" s="55"/>
      <c r="S783" s="55"/>
      <c r="T783" s="54">
        <v>2</v>
      </c>
      <c r="U783" s="53" t="s">
        <v>251</v>
      </c>
      <c r="V783" s="40" t="s">
        <v>129</v>
      </c>
      <c r="W783" s="15">
        <v>4</v>
      </c>
      <c r="X783" s="15"/>
      <c r="Y783" s="15" t="s">
        <v>71</v>
      </c>
      <c r="Z783" s="15"/>
      <c r="AA783" s="15"/>
      <c r="AH783" s="67"/>
      <c r="AI783"/>
      <c r="AJ783" s="67"/>
      <c r="AK783"/>
      <c r="AO783" s="39">
        <f t="shared" si="33"/>
        <v>0</v>
      </c>
      <c r="AP783" s="39"/>
      <c r="AQ783" s="39">
        <f t="shared" si="34"/>
        <v>0</v>
      </c>
    </row>
    <row r="784" spans="1:43" ht="16.5" thickBot="1" x14ac:dyDescent="0.3">
      <c r="A784" s="75">
        <v>783</v>
      </c>
      <c r="B784" s="52">
        <v>27</v>
      </c>
      <c r="C784" s="51" t="s">
        <v>88</v>
      </c>
      <c r="D784" s="50"/>
      <c r="E784" s="49">
        <f>SUBTOTAL(9,H761:H781)</f>
        <v>4</v>
      </c>
      <c r="F784" s="48">
        <f>SUBTOTAL(9,H761:H777)</f>
        <v>4</v>
      </c>
      <c r="G784" s="47"/>
      <c r="H784" s="46"/>
      <c r="I784" s="46"/>
      <c r="J784" s="45"/>
      <c r="K784" s="43" t="s">
        <v>87</v>
      </c>
      <c r="L784" s="43"/>
      <c r="M784" s="43"/>
      <c r="N784" s="44"/>
      <c r="O784" s="43"/>
      <c r="P784" s="43"/>
      <c r="Q784" s="43"/>
      <c r="R784" s="43"/>
      <c r="S784" s="43"/>
      <c r="T784" s="42">
        <v>2</v>
      </c>
      <c r="U784" s="106" t="s">
        <v>251</v>
      </c>
      <c r="V784" s="40" t="s">
        <v>129</v>
      </c>
      <c r="W784" s="15">
        <v>4</v>
      </c>
      <c r="X784" s="15"/>
      <c r="Y784" s="15" t="s">
        <v>71</v>
      </c>
      <c r="Z784" s="15"/>
      <c r="AA784" s="15"/>
      <c r="AH784" s="67"/>
      <c r="AI784"/>
      <c r="AJ784" s="67"/>
      <c r="AK784"/>
      <c r="AO784" s="39">
        <f t="shared" si="33"/>
        <v>0</v>
      </c>
      <c r="AP784" s="39"/>
      <c r="AQ784" s="39">
        <f t="shared" si="34"/>
        <v>0</v>
      </c>
    </row>
    <row r="785" spans="1:43" ht="16.5" thickBot="1" x14ac:dyDescent="0.3">
      <c r="A785" s="38">
        <v>784</v>
      </c>
      <c r="G785" s="13"/>
      <c r="U785" s="2" t="s">
        <v>194</v>
      </c>
      <c r="V785" s="40"/>
      <c r="W785" s="15"/>
      <c r="X785" s="15"/>
      <c r="Y785" s="15" t="s">
        <v>71</v>
      </c>
      <c r="Z785" s="15"/>
      <c r="AA785" s="15"/>
      <c r="AH785" s="67"/>
      <c r="AI785"/>
      <c r="AJ785" s="67"/>
      <c r="AK785"/>
      <c r="AO785" s="39">
        <f t="shared" si="33"/>
        <v>0</v>
      </c>
      <c r="AP785" s="39"/>
      <c r="AQ785" s="39">
        <f t="shared" si="34"/>
        <v>0</v>
      </c>
    </row>
    <row r="786" spans="1:43" x14ac:dyDescent="0.25">
      <c r="A786" s="75">
        <v>785</v>
      </c>
      <c r="B786" s="105">
        <v>1</v>
      </c>
      <c r="C786" s="104" t="s">
        <v>31</v>
      </c>
      <c r="D786" s="103"/>
      <c r="E786" s="101"/>
      <c r="F786" s="102"/>
      <c r="G786" s="101" t="s">
        <v>247</v>
      </c>
      <c r="H786" s="98"/>
      <c r="I786" s="98"/>
      <c r="J786" s="98"/>
      <c r="K786" s="100" t="s">
        <v>118</v>
      </c>
      <c r="L786" s="98"/>
      <c r="M786" s="98"/>
      <c r="N786" s="99"/>
      <c r="O786" s="98"/>
      <c r="P786" s="98"/>
      <c r="Q786" s="98"/>
      <c r="R786" s="98"/>
      <c r="S786" s="98"/>
      <c r="T786" s="97">
        <v>3</v>
      </c>
      <c r="U786" s="96" t="s">
        <v>247</v>
      </c>
      <c r="V786" s="40" t="s">
        <v>135</v>
      </c>
      <c r="W786" s="15"/>
      <c r="X786" s="15"/>
      <c r="Y786" s="15" t="s">
        <v>71</v>
      </c>
      <c r="Z786" s="15"/>
      <c r="AA786" s="15"/>
      <c r="AH786" s="67"/>
      <c r="AI786"/>
      <c r="AJ786" s="67"/>
      <c r="AK786"/>
      <c r="AO786" s="39">
        <f t="shared" si="33"/>
        <v>0</v>
      </c>
      <c r="AP786" s="39"/>
      <c r="AQ786" s="39">
        <f t="shared" si="34"/>
        <v>0</v>
      </c>
    </row>
    <row r="787" spans="1:43" ht="16.5" thickBot="1" x14ac:dyDescent="0.3">
      <c r="A787" s="75">
        <v>786</v>
      </c>
      <c r="B787" s="64">
        <v>2</v>
      </c>
      <c r="C787" s="66" t="s">
        <v>116</v>
      </c>
      <c r="D787" s="65"/>
      <c r="E787" s="55"/>
      <c r="F787" s="56"/>
      <c r="H787" s="55"/>
      <c r="I787" s="58"/>
      <c r="J787" s="55"/>
      <c r="K787" s="55" t="s">
        <v>115</v>
      </c>
      <c r="L787" s="55"/>
      <c r="M787" s="55"/>
      <c r="N787" s="56"/>
      <c r="O787" s="55"/>
      <c r="P787" s="55"/>
      <c r="Q787" s="55"/>
      <c r="R787" s="55"/>
      <c r="S787" s="55"/>
      <c r="T787" s="54">
        <v>3</v>
      </c>
      <c r="U787" s="53" t="s">
        <v>247</v>
      </c>
      <c r="V787" s="40" t="s">
        <v>134</v>
      </c>
      <c r="W787" s="15"/>
      <c r="X787" s="15"/>
      <c r="Y787" s="15" t="s">
        <v>71</v>
      </c>
      <c r="Z787" s="15"/>
      <c r="AA787" s="15"/>
      <c r="AH787" s="67"/>
      <c r="AI787"/>
      <c r="AJ787" s="67"/>
      <c r="AK787"/>
      <c r="AO787" s="39">
        <f t="shared" si="33"/>
        <v>0</v>
      </c>
      <c r="AP787" s="39"/>
      <c r="AQ787" s="39">
        <f t="shared" si="34"/>
        <v>0</v>
      </c>
    </row>
    <row r="788" spans="1:43" ht="16.5" hidden="1" thickBot="1" x14ac:dyDescent="0.3">
      <c r="A788" s="75">
        <v>787</v>
      </c>
      <c r="B788" s="64">
        <v>3</v>
      </c>
      <c r="C788" s="79" t="s">
        <v>113</v>
      </c>
      <c r="D788" s="78"/>
      <c r="E788" s="55"/>
      <c r="F788" s="56"/>
      <c r="H788" s="55"/>
      <c r="I788" s="58"/>
      <c r="J788" s="55"/>
      <c r="K788" s="55" t="s">
        <v>103</v>
      </c>
      <c r="L788" s="55"/>
      <c r="M788" s="55"/>
      <c r="N788" s="56"/>
      <c r="O788" s="55"/>
      <c r="P788" s="55"/>
      <c r="Q788" s="55"/>
      <c r="R788" s="55"/>
      <c r="S788" s="55"/>
      <c r="T788" s="55"/>
      <c r="U788" s="53" t="s">
        <v>247</v>
      </c>
      <c r="V788" s="40" t="s">
        <v>133</v>
      </c>
      <c r="W788" s="15"/>
      <c r="X788" s="15"/>
      <c r="Y788" s="15" t="s">
        <v>71</v>
      </c>
      <c r="Z788" s="15"/>
      <c r="AA788" s="15"/>
      <c r="AH788" s="67"/>
      <c r="AI788"/>
      <c r="AJ788" s="67"/>
      <c r="AK788"/>
      <c r="AO788" s="39" t="str">
        <f t="shared" si="33"/>
        <v>BOC District 2</v>
      </c>
      <c r="AP788" s="39"/>
      <c r="AQ788" s="39">
        <f t="shared" si="34"/>
        <v>0</v>
      </c>
    </row>
    <row r="789" spans="1:43" hidden="1" thickBot="1" x14ac:dyDescent="0.3">
      <c r="A789" s="75">
        <v>788</v>
      </c>
      <c r="B789" s="64">
        <v>4</v>
      </c>
      <c r="C789" s="66" t="str">
        <f>IF(G789=1,AO789," ")</f>
        <v xml:space="preserve"> </v>
      </c>
      <c r="D789" s="65"/>
      <c r="E789" s="55"/>
      <c r="F789" s="56"/>
      <c r="G789" s="58"/>
      <c r="H789" s="58"/>
      <c r="I789" s="58" t="str">
        <f>IF(C789=$AI$5,$AJ$5," ")</f>
        <v xml:space="preserve"> </v>
      </c>
      <c r="J789" s="55"/>
      <c r="K789" s="55" t="s">
        <v>103</v>
      </c>
      <c r="L789" s="55"/>
      <c r="M789" s="55"/>
      <c r="N789" s="56"/>
      <c r="O789" s="55"/>
      <c r="P789" s="55"/>
      <c r="Q789" s="55"/>
      <c r="R789" s="55"/>
      <c r="S789" s="55"/>
      <c r="T789" s="55"/>
      <c r="U789" s="53" t="s">
        <v>247</v>
      </c>
      <c r="V789" s="40" t="s">
        <v>133</v>
      </c>
      <c r="W789" s="15"/>
      <c r="X789" s="15"/>
      <c r="Y789" s="15" t="s">
        <v>71</v>
      </c>
      <c r="Z789" s="15"/>
      <c r="AA789" s="15"/>
      <c r="AH789" s="67"/>
      <c r="AI789"/>
      <c r="AJ789" s="67"/>
      <c r="AK789"/>
      <c r="AO789" s="39" t="str">
        <f t="shared" si="33"/>
        <v xml:space="preserve">Alicia Adams </v>
      </c>
      <c r="AP789" s="39"/>
      <c r="AQ789" s="39">
        <f t="shared" si="34"/>
        <v>0</v>
      </c>
    </row>
    <row r="790" spans="1:43" hidden="1" thickBot="1" x14ac:dyDescent="0.3">
      <c r="A790" s="75">
        <v>789</v>
      </c>
      <c r="B790" s="64">
        <v>5</v>
      </c>
      <c r="C790" s="66" t="str">
        <f>IF(G790=1,AO790," ")</f>
        <v xml:space="preserve"> </v>
      </c>
      <c r="D790" s="65"/>
      <c r="E790" s="55"/>
      <c r="F790" s="56"/>
      <c r="G790" s="58"/>
      <c r="H790" s="58"/>
      <c r="I790" s="58" t="str">
        <f>IF(C790=$AI$6,$AJ$6," ")</f>
        <v xml:space="preserve"> </v>
      </c>
      <c r="J790" s="55"/>
      <c r="K790" s="55" t="s">
        <v>103</v>
      </c>
      <c r="L790" s="55"/>
      <c r="M790" s="55"/>
      <c r="N790" s="56"/>
      <c r="O790" s="55"/>
      <c r="P790" s="55"/>
      <c r="Q790" s="55"/>
      <c r="R790" s="55"/>
      <c r="S790" s="55"/>
      <c r="T790" s="55"/>
      <c r="U790" s="53" t="s">
        <v>247</v>
      </c>
      <c r="V790" s="40" t="s">
        <v>133</v>
      </c>
      <c r="W790" s="15"/>
      <c r="X790" s="15"/>
      <c r="Y790" s="15" t="s">
        <v>71</v>
      </c>
      <c r="Z790" s="15"/>
      <c r="AA790" s="15"/>
      <c r="AH790" s="67"/>
      <c r="AI790"/>
      <c r="AJ790" s="67"/>
      <c r="AK790"/>
      <c r="AO790" s="39" t="str">
        <f t="shared" si="33"/>
        <v>Erick Allen</v>
      </c>
      <c r="AP790" s="39"/>
      <c r="AQ790" s="39">
        <f t="shared" si="34"/>
        <v>0</v>
      </c>
    </row>
    <row r="791" spans="1:43" hidden="1" thickBot="1" x14ac:dyDescent="0.3">
      <c r="A791" s="75">
        <v>790</v>
      </c>
      <c r="B791" s="64">
        <v>6</v>
      </c>
      <c r="C791" s="66" t="str">
        <f>IF(G791=1,AO791," ")</f>
        <v xml:space="preserve"> </v>
      </c>
      <c r="D791" s="65"/>
      <c r="E791" s="55"/>
      <c r="F791" s="56"/>
      <c r="G791" s="58"/>
      <c r="H791" s="58"/>
      <c r="I791" s="58" t="str">
        <f>IF(C791=$AI$7,$AJ$7," ")</f>
        <v xml:space="preserve"> </v>
      </c>
      <c r="J791" s="55"/>
      <c r="K791" s="55" t="s">
        <v>103</v>
      </c>
      <c r="L791" s="55"/>
      <c r="M791" s="55"/>
      <c r="N791" s="56"/>
      <c r="O791" s="55"/>
      <c r="P791" s="55"/>
      <c r="Q791" s="55"/>
      <c r="R791" s="55"/>
      <c r="S791" s="55"/>
      <c r="T791" s="55"/>
      <c r="U791" s="53" t="s">
        <v>247</v>
      </c>
      <c r="V791" s="40" t="s">
        <v>133</v>
      </c>
      <c r="W791" s="15"/>
      <c r="X791" s="15"/>
      <c r="Y791" s="15" t="s">
        <v>71</v>
      </c>
      <c r="Z791" s="15"/>
      <c r="AA791" s="15"/>
      <c r="AH791" s="67"/>
      <c r="AI791"/>
      <c r="AJ791" s="67"/>
      <c r="AK791"/>
      <c r="AO791" s="39" t="str">
        <f t="shared" si="33"/>
        <v>Jaha V. Howard</v>
      </c>
      <c r="AP791" s="39"/>
      <c r="AQ791" s="39">
        <f t="shared" si="34"/>
        <v>0</v>
      </c>
    </row>
    <row r="792" spans="1:43" hidden="1" thickBot="1" x14ac:dyDescent="0.3">
      <c r="A792" s="75">
        <v>791</v>
      </c>
      <c r="B792" s="64">
        <v>7</v>
      </c>
      <c r="C792" s="66" t="str">
        <f>IF(G792=1,AO792," ")</f>
        <v xml:space="preserve"> </v>
      </c>
      <c r="D792" s="65"/>
      <c r="E792" s="55"/>
      <c r="F792" s="56"/>
      <c r="G792" s="58"/>
      <c r="H792" s="58"/>
      <c r="I792" s="58" t="str">
        <f>IF(C792=$AI$8,$AJ$8," ")</f>
        <v xml:space="preserve"> </v>
      </c>
      <c r="J792" s="55"/>
      <c r="K792" s="55" t="s">
        <v>103</v>
      </c>
      <c r="L792" s="55"/>
      <c r="M792" s="55"/>
      <c r="N792" s="56"/>
      <c r="O792" s="55"/>
      <c r="P792" s="55"/>
      <c r="Q792" s="55"/>
      <c r="R792" s="55"/>
      <c r="S792" s="55"/>
      <c r="T792" s="55"/>
      <c r="U792" s="53" t="s">
        <v>247</v>
      </c>
      <c r="V792" s="40" t="s">
        <v>133</v>
      </c>
      <c r="W792" s="15"/>
      <c r="X792" s="15"/>
      <c r="Y792" s="15" t="s">
        <v>71</v>
      </c>
      <c r="Z792" s="15"/>
      <c r="AA792" s="15"/>
      <c r="AH792" s="67"/>
      <c r="AI792"/>
      <c r="AJ792" s="67"/>
      <c r="AK792"/>
      <c r="AO792" s="39" t="str">
        <f t="shared" si="33"/>
        <v>Tanisha Whorton</v>
      </c>
      <c r="AP792" s="39"/>
      <c r="AQ792" s="39">
        <f t="shared" si="34"/>
        <v>0</v>
      </c>
    </row>
    <row r="793" spans="1:43" hidden="1" thickBot="1" x14ac:dyDescent="0.3">
      <c r="A793" s="75">
        <v>792</v>
      </c>
      <c r="B793" s="64">
        <v>8</v>
      </c>
      <c r="C793" s="66" t="str">
        <f>IF(G793=1,AO793," ")</f>
        <v xml:space="preserve"> </v>
      </c>
      <c r="D793" s="65"/>
      <c r="E793" s="55"/>
      <c r="F793" s="56"/>
      <c r="G793" s="58"/>
      <c r="H793" s="58"/>
      <c r="I793" s="58" t="str">
        <f>IF(C793=$AI$9,$AJ$9," ")</f>
        <v xml:space="preserve"> </v>
      </c>
      <c r="J793" s="55"/>
      <c r="K793" s="55" t="s">
        <v>103</v>
      </c>
      <c r="L793" s="55"/>
      <c r="M793" s="55"/>
      <c r="N793" s="56"/>
      <c r="O793" s="55"/>
      <c r="P793" s="55"/>
      <c r="Q793" s="55"/>
      <c r="R793" s="55"/>
      <c r="S793" s="55"/>
      <c r="T793" s="55"/>
      <c r="U793" s="53" t="s">
        <v>247</v>
      </c>
      <c r="V793" s="40" t="s">
        <v>133</v>
      </c>
      <c r="W793" s="15"/>
      <c r="X793" s="15"/>
      <c r="Y793" s="15" t="s">
        <v>71</v>
      </c>
      <c r="Z793" s="15"/>
      <c r="AA793" s="15"/>
      <c r="AH793" s="67"/>
      <c r="AI793"/>
      <c r="AJ793" s="67"/>
      <c r="AK793"/>
      <c r="AO793" s="39" t="str">
        <f t="shared" si="33"/>
        <v>Tracy Stevenson</v>
      </c>
      <c r="AP793" s="39"/>
      <c r="AQ793" s="39">
        <f t="shared" si="34"/>
        <v>0</v>
      </c>
    </row>
    <row r="794" spans="1:43" hidden="1" thickBot="1" x14ac:dyDescent="0.3">
      <c r="A794" s="75">
        <v>793</v>
      </c>
      <c r="B794" s="64">
        <v>9</v>
      </c>
      <c r="C794" s="74" t="str">
        <f>IF(G794=1,AQ794,IF(G794="BLK",$AI$17," "))</f>
        <v xml:space="preserve"> </v>
      </c>
      <c r="D794" s="129"/>
      <c r="E794" s="55"/>
      <c r="F794" s="56"/>
      <c r="G794" s="58"/>
      <c r="H794" s="58"/>
      <c r="I794" s="58" t="str">
        <f>IF(C794=$AI$10,$AJ$10," ")</f>
        <v xml:space="preserve"> </v>
      </c>
      <c r="J794" s="55"/>
      <c r="K794" s="55" t="s">
        <v>103</v>
      </c>
      <c r="L794" s="55"/>
      <c r="M794" s="55"/>
      <c r="N794" s="56"/>
      <c r="O794" s="55"/>
      <c r="P794" s="55"/>
      <c r="Q794" s="55"/>
      <c r="R794" s="55"/>
      <c r="S794" s="55"/>
      <c r="T794" s="55"/>
      <c r="U794" s="53" t="s">
        <v>247</v>
      </c>
      <c r="V794" s="40" t="s">
        <v>133</v>
      </c>
      <c r="W794" s="15"/>
      <c r="X794" s="15"/>
      <c r="Y794" s="15" t="s">
        <v>71</v>
      </c>
      <c r="Z794" s="15"/>
      <c r="AA794" s="15"/>
      <c r="AH794" s="67"/>
      <c r="AI794"/>
      <c r="AJ794" s="67"/>
      <c r="AK794"/>
      <c r="AO794" s="39" t="str">
        <f t="shared" si="33"/>
        <v>BLANK</v>
      </c>
      <c r="AP794" s="39"/>
      <c r="AQ794" s="39">
        <f t="shared" si="34"/>
        <v>0</v>
      </c>
    </row>
    <row r="795" spans="1:43" hidden="1" thickBot="1" x14ac:dyDescent="0.3">
      <c r="A795" s="75">
        <v>794</v>
      </c>
      <c r="B795" s="64">
        <v>10</v>
      </c>
      <c r="C795" s="66" t="str">
        <f>IF(G795=1,AO795," ")</f>
        <v xml:space="preserve"> </v>
      </c>
      <c r="D795" s="65"/>
      <c r="E795" s="55"/>
      <c r="F795" s="56"/>
      <c r="G795" s="58"/>
      <c r="H795" s="58"/>
      <c r="I795" s="58" t="str">
        <f>IF(C795=$AI$10,$AJ$10," ")</f>
        <v xml:space="preserve"> </v>
      </c>
      <c r="J795" s="55"/>
      <c r="K795" s="55" t="s">
        <v>103</v>
      </c>
      <c r="L795" s="55"/>
      <c r="M795" s="55"/>
      <c r="N795" s="56"/>
      <c r="O795" s="55"/>
      <c r="P795" s="55"/>
      <c r="Q795" s="55"/>
      <c r="R795" s="55"/>
      <c r="S795" s="55"/>
      <c r="T795" s="55"/>
      <c r="U795" s="53" t="s">
        <v>247</v>
      </c>
      <c r="V795" s="40" t="s">
        <v>133</v>
      </c>
      <c r="W795" s="15"/>
      <c r="X795" s="15"/>
      <c r="Y795" s="15" t="s">
        <v>71</v>
      </c>
      <c r="Z795" s="15"/>
      <c r="AA795" s="15"/>
      <c r="AH795" s="67"/>
      <c r="AI795"/>
      <c r="AJ795" s="67"/>
      <c r="AK795"/>
      <c r="AO795" s="39" t="str">
        <f t="shared" si="33"/>
        <v>Write In</v>
      </c>
      <c r="AP795" s="39"/>
      <c r="AQ795" s="39">
        <f t="shared" si="34"/>
        <v>0</v>
      </c>
    </row>
    <row r="796" spans="1:43" ht="21.75" thickBot="1" x14ac:dyDescent="0.3">
      <c r="A796" s="75">
        <v>795</v>
      </c>
      <c r="B796" s="64">
        <v>11</v>
      </c>
      <c r="C796" s="92" t="s">
        <v>101</v>
      </c>
      <c r="D796" s="91" t="s">
        <v>112</v>
      </c>
      <c r="E796" s="87" t="s">
        <v>111</v>
      </c>
      <c r="F796" s="90" t="s">
        <v>110</v>
      </c>
      <c r="G796" s="113"/>
      <c r="H796" s="87"/>
      <c r="I796" s="87"/>
      <c r="J796" s="86"/>
      <c r="K796" s="86" t="s">
        <v>100</v>
      </c>
      <c r="L796" s="117">
        <v>1027</v>
      </c>
      <c r="M796" s="117">
        <v>1035</v>
      </c>
      <c r="N796" s="118">
        <v>1036</v>
      </c>
      <c r="O796" s="117"/>
      <c r="P796" s="117" t="s">
        <v>109</v>
      </c>
      <c r="Q796" s="87">
        <v>4</v>
      </c>
      <c r="R796" s="87"/>
      <c r="S796" s="86"/>
      <c r="T796" s="85">
        <v>3</v>
      </c>
      <c r="U796" s="84" t="s">
        <v>247</v>
      </c>
      <c r="V796" s="40" t="s">
        <v>131</v>
      </c>
      <c r="W796" s="15"/>
      <c r="X796" s="15"/>
      <c r="Y796" s="15" t="s">
        <v>71</v>
      </c>
      <c r="Z796" s="15"/>
      <c r="AA796" s="15"/>
      <c r="AH796" s="67"/>
      <c r="AI796"/>
      <c r="AJ796" s="67"/>
      <c r="AK796"/>
      <c r="AO796" s="39">
        <f t="shared" si="33"/>
        <v>0</v>
      </c>
      <c r="AP796" s="39"/>
      <c r="AQ796" s="39" t="str">
        <f t="shared" si="34"/>
        <v>BOC District 4</v>
      </c>
    </row>
    <row r="797" spans="1:43" thickBot="1" x14ac:dyDescent="0.3">
      <c r="A797" s="75">
        <v>796</v>
      </c>
      <c r="B797" s="64">
        <v>12</v>
      </c>
      <c r="C797" s="66" t="str">
        <f>IF(G797=1,AQ797," ")</f>
        <v>Julien Grhas</v>
      </c>
      <c r="D797" s="71"/>
      <c r="E797" s="115">
        <v>1027</v>
      </c>
      <c r="F797" s="80">
        <v>105</v>
      </c>
      <c r="G797" s="58">
        <v>1</v>
      </c>
      <c r="H797" s="58">
        <f>G797</f>
        <v>1</v>
      </c>
      <c r="I797" s="58" t="str">
        <f>IF(C797=$AI$13,$AJ$13," ")</f>
        <v>REP</v>
      </c>
      <c r="J797" s="55" t="s">
        <v>104</v>
      </c>
      <c r="K797" s="55" t="s">
        <v>100</v>
      </c>
      <c r="L797" s="55"/>
      <c r="M797" s="55"/>
      <c r="N797" s="56"/>
      <c r="O797" s="55"/>
      <c r="P797" s="55"/>
      <c r="Q797" s="55"/>
      <c r="R797" s="55"/>
      <c r="S797" s="55"/>
      <c r="T797" s="54">
        <v>3</v>
      </c>
      <c r="U797" s="53" t="s">
        <v>247</v>
      </c>
      <c r="V797" s="40" t="s">
        <v>131</v>
      </c>
      <c r="W797" s="15">
        <v>4</v>
      </c>
      <c r="X797" s="15"/>
      <c r="Y797" s="15" t="s">
        <v>71</v>
      </c>
      <c r="Z797" s="15"/>
      <c r="AA797" s="15"/>
      <c r="AH797" s="67"/>
      <c r="AI797"/>
      <c r="AJ797" s="67"/>
      <c r="AK797"/>
      <c r="AO797" s="39">
        <f t="shared" si="33"/>
        <v>0</v>
      </c>
      <c r="AP797" s="39"/>
      <c r="AQ797" s="39" t="str">
        <f t="shared" si="34"/>
        <v>Julien Grhas</v>
      </c>
    </row>
    <row r="798" spans="1:43" thickBot="1" x14ac:dyDescent="0.3">
      <c r="A798" s="75">
        <v>797</v>
      </c>
      <c r="B798" s="64">
        <v>13</v>
      </c>
      <c r="C798" s="66" t="str">
        <f>IF(G798=1,AQ798," ")</f>
        <v>Matthew Hardwick</v>
      </c>
      <c r="D798" s="71"/>
      <c r="E798" s="115">
        <v>1035</v>
      </c>
      <c r="F798" s="80">
        <v>107</v>
      </c>
      <c r="G798" s="58">
        <v>1</v>
      </c>
      <c r="H798" s="58">
        <f>G798</f>
        <v>1</v>
      </c>
      <c r="I798" s="58" t="str">
        <f>IF(C798=$AI$14,$AJ$14," ")</f>
        <v>REP</v>
      </c>
      <c r="J798" s="55" t="s">
        <v>104</v>
      </c>
      <c r="K798" s="55" t="s">
        <v>100</v>
      </c>
      <c r="L798" s="55"/>
      <c r="M798" s="55"/>
      <c r="N798" s="56"/>
      <c r="O798" s="55"/>
      <c r="P798" s="55"/>
      <c r="Q798" s="55"/>
      <c r="R798" s="55"/>
      <c r="S798" s="55"/>
      <c r="T798" s="54">
        <v>3</v>
      </c>
      <c r="U798" s="53" t="s">
        <v>247</v>
      </c>
      <c r="V798" s="40" t="s">
        <v>131</v>
      </c>
      <c r="W798" s="15">
        <v>4</v>
      </c>
      <c r="X798" s="15"/>
      <c r="Y798" s="15" t="s">
        <v>71</v>
      </c>
      <c r="Z798" s="15"/>
      <c r="AA798" s="15"/>
      <c r="AJ798" s="67"/>
      <c r="AK798"/>
      <c r="AO798" s="39">
        <f t="shared" si="33"/>
        <v>0</v>
      </c>
      <c r="AP798" s="39"/>
      <c r="AQ798" s="39" t="str">
        <f t="shared" si="34"/>
        <v>Matthew Hardwick</v>
      </c>
    </row>
    <row r="799" spans="1:43" thickBot="1" x14ac:dyDescent="0.3">
      <c r="A799" s="75">
        <v>798</v>
      </c>
      <c r="B799" s="64">
        <v>14</v>
      </c>
      <c r="C799" s="66" t="str">
        <f>IF(G799=1,AQ799," ")</f>
        <v>Yashica Marshall</v>
      </c>
      <c r="D799" s="71"/>
      <c r="E799" s="114">
        <v>1027</v>
      </c>
      <c r="F799" s="80">
        <v>106</v>
      </c>
      <c r="G799" s="58">
        <v>1</v>
      </c>
      <c r="H799" s="58">
        <f>G799</f>
        <v>1</v>
      </c>
      <c r="I799" s="58" t="str">
        <f>IF(C799=$AI$15,$AJ$15," ")</f>
        <v>DEM</v>
      </c>
      <c r="J799" s="55" t="s">
        <v>104</v>
      </c>
      <c r="K799" s="55" t="s">
        <v>100</v>
      </c>
      <c r="L799" s="55"/>
      <c r="M799" s="55"/>
      <c r="N799" s="56"/>
      <c r="O799" s="55"/>
      <c r="P799" s="55"/>
      <c r="Q799" s="55"/>
      <c r="R799" s="55"/>
      <c r="S799" s="55"/>
      <c r="T799" s="54">
        <v>3</v>
      </c>
      <c r="U799" s="53" t="s">
        <v>247</v>
      </c>
      <c r="V799" s="40" t="s">
        <v>131</v>
      </c>
      <c r="W799" s="15">
        <v>4</v>
      </c>
      <c r="X799" s="15"/>
      <c r="Y799" s="15" t="s">
        <v>71</v>
      </c>
      <c r="Z799" s="15"/>
      <c r="AA799" s="15"/>
      <c r="AJ799" s="67"/>
      <c r="AK799"/>
      <c r="AO799" s="39">
        <f t="shared" si="33"/>
        <v>0</v>
      </c>
      <c r="AP799" s="39"/>
      <c r="AQ799" s="39" t="str">
        <f t="shared" si="34"/>
        <v>Yashica Marshall</v>
      </c>
    </row>
    <row r="800" spans="1:43" thickBot="1" x14ac:dyDescent="0.3">
      <c r="A800" s="75">
        <v>799</v>
      </c>
      <c r="B800" s="64">
        <v>15</v>
      </c>
      <c r="C800" s="66" t="str">
        <f>IF(G800=1,AQ800," ")</f>
        <v>Monique Sheffield</v>
      </c>
      <c r="D800" s="71"/>
      <c r="E800" s="114">
        <v>1035</v>
      </c>
      <c r="F800" s="80">
        <v>108</v>
      </c>
      <c r="G800" s="58">
        <v>1</v>
      </c>
      <c r="H800" s="58">
        <f>G800</f>
        <v>1</v>
      </c>
      <c r="I800" s="58" t="str">
        <f>IF(C800=$AI$16,$AJ$16," ")</f>
        <v>DEM</v>
      </c>
      <c r="J800" s="55" t="s">
        <v>104</v>
      </c>
      <c r="K800" s="55" t="s">
        <v>100</v>
      </c>
      <c r="L800" s="55"/>
      <c r="M800" s="55"/>
      <c r="N800" s="56"/>
      <c r="O800" s="55"/>
      <c r="P800" s="55"/>
      <c r="Q800" s="55"/>
      <c r="R800" s="55"/>
      <c r="S800" s="55"/>
      <c r="T800" s="54">
        <v>3</v>
      </c>
      <c r="U800" s="53" t="s">
        <v>247</v>
      </c>
      <c r="V800" s="40" t="s">
        <v>131</v>
      </c>
      <c r="W800" s="15">
        <v>4</v>
      </c>
      <c r="X800" s="15"/>
      <c r="Y800" s="15" t="s">
        <v>71</v>
      </c>
      <c r="Z800" s="15"/>
      <c r="AA800" s="15"/>
      <c r="AJ800" s="67"/>
      <c r="AK800"/>
      <c r="AO800" s="39">
        <f t="shared" si="33"/>
        <v>0</v>
      </c>
      <c r="AP800" s="39"/>
      <c r="AQ800" s="39" t="str">
        <f t="shared" si="34"/>
        <v>Monique Sheffield</v>
      </c>
    </row>
    <row r="801" spans="1:43" ht="15" x14ac:dyDescent="0.25">
      <c r="A801" s="75">
        <v>800</v>
      </c>
      <c r="B801" s="64">
        <v>16</v>
      </c>
      <c r="C801" s="74"/>
      <c r="D801" s="129"/>
      <c r="E801" s="128"/>
      <c r="F801" s="73"/>
      <c r="G801" s="58"/>
      <c r="H801" s="58"/>
      <c r="I801" s="58"/>
      <c r="J801" s="55"/>
      <c r="K801" s="55" t="s">
        <v>100</v>
      </c>
      <c r="L801" s="55"/>
      <c r="M801" s="55"/>
      <c r="N801" s="56"/>
      <c r="O801" s="55"/>
      <c r="P801" s="55"/>
      <c r="Q801" s="55"/>
      <c r="R801" s="55"/>
      <c r="S801" s="55"/>
      <c r="T801" s="54">
        <v>3</v>
      </c>
      <c r="U801" s="53" t="s">
        <v>247</v>
      </c>
      <c r="V801" s="40" t="s">
        <v>131</v>
      </c>
      <c r="W801" s="15">
        <v>4</v>
      </c>
      <c r="X801" s="15"/>
      <c r="Y801" s="15" t="s">
        <v>71</v>
      </c>
      <c r="Z801" s="15"/>
      <c r="AA801" s="15"/>
      <c r="AJ801" s="67"/>
      <c r="AK801"/>
      <c r="AO801" s="39">
        <f t="shared" si="33"/>
        <v>0</v>
      </c>
      <c r="AP801" s="39"/>
      <c r="AQ801" s="39" t="str">
        <f t="shared" si="34"/>
        <v>BLANK</v>
      </c>
    </row>
    <row r="802" spans="1:43" ht="15" x14ac:dyDescent="0.25">
      <c r="A802" s="75">
        <v>801</v>
      </c>
      <c r="B802" s="64">
        <v>17</v>
      </c>
      <c r="C802" s="66" t="str">
        <f>IF(G802=1,AQ802," ")</f>
        <v xml:space="preserve"> </v>
      </c>
      <c r="D802" s="65"/>
      <c r="E802" s="55"/>
      <c r="F802" s="56"/>
      <c r="G802" s="58"/>
      <c r="H802" s="58"/>
      <c r="I802" s="58" t="str">
        <f>IF(C802=$AI$18,$AJ$18," ")</f>
        <v xml:space="preserve"> </v>
      </c>
      <c r="J802" s="55"/>
      <c r="K802" s="55" t="s">
        <v>100</v>
      </c>
      <c r="L802" s="55"/>
      <c r="M802" s="55"/>
      <c r="N802" s="56"/>
      <c r="O802" s="55"/>
      <c r="P802" s="55"/>
      <c r="Q802" s="55"/>
      <c r="R802" s="55"/>
      <c r="S802" s="55"/>
      <c r="T802" s="54">
        <v>3</v>
      </c>
      <c r="U802" s="53" t="s">
        <v>247</v>
      </c>
      <c r="V802" s="40" t="s">
        <v>131</v>
      </c>
      <c r="W802" s="15">
        <v>4</v>
      </c>
      <c r="X802" s="15"/>
      <c r="Y802" s="15" t="s">
        <v>71</v>
      </c>
      <c r="Z802" s="15"/>
      <c r="AA802" s="15"/>
      <c r="AJ802" s="67"/>
      <c r="AK802"/>
      <c r="AO802" s="39">
        <f t="shared" si="33"/>
        <v>0</v>
      </c>
      <c r="AP802" s="39"/>
      <c r="AQ802" s="39" t="str">
        <f t="shared" si="34"/>
        <v>BLANK</v>
      </c>
    </row>
    <row r="803" spans="1:43" ht="15" x14ac:dyDescent="0.25">
      <c r="A803" s="75">
        <v>802</v>
      </c>
      <c r="B803" s="64">
        <v>18</v>
      </c>
      <c r="C803" s="66" t="str">
        <f>IF(G803=1,AQ803," ")</f>
        <v xml:space="preserve"> </v>
      </c>
      <c r="D803" s="65"/>
      <c r="E803" s="55"/>
      <c r="F803" s="56"/>
      <c r="G803" s="58"/>
      <c r="H803" s="58"/>
      <c r="I803" s="58" t="str">
        <f>IF(C803=$AI$19,$AJ$19," ")</f>
        <v xml:space="preserve"> </v>
      </c>
      <c r="J803" s="55"/>
      <c r="K803" s="55" t="s">
        <v>100</v>
      </c>
      <c r="L803" s="55"/>
      <c r="M803" s="55"/>
      <c r="N803" s="56"/>
      <c r="O803" s="55"/>
      <c r="P803" s="55"/>
      <c r="Q803" s="55"/>
      <c r="R803" s="55"/>
      <c r="S803" s="55"/>
      <c r="T803" s="54">
        <v>3</v>
      </c>
      <c r="U803" s="53" t="s">
        <v>247</v>
      </c>
      <c r="V803" s="40" t="s">
        <v>131</v>
      </c>
      <c r="W803" s="15">
        <v>4</v>
      </c>
      <c r="X803" s="15"/>
      <c r="Y803" s="15" t="s">
        <v>71</v>
      </c>
      <c r="Z803" s="15"/>
      <c r="AA803" s="15"/>
      <c r="AJ803" s="67"/>
      <c r="AK803"/>
      <c r="AO803" s="39">
        <f t="shared" si="33"/>
        <v>0</v>
      </c>
      <c r="AP803" s="39"/>
      <c r="AQ803" s="39" t="str">
        <f t="shared" si="34"/>
        <v>Write In</v>
      </c>
    </row>
    <row r="804" spans="1:43" thickBot="1" x14ac:dyDescent="0.3">
      <c r="A804" s="75">
        <v>803</v>
      </c>
      <c r="B804" s="64">
        <v>19</v>
      </c>
      <c r="C804" s="66"/>
      <c r="D804" s="65"/>
      <c r="E804" s="55"/>
      <c r="F804" s="56"/>
      <c r="G804" s="58"/>
      <c r="H804" s="58"/>
      <c r="I804" s="58"/>
      <c r="J804" s="55"/>
      <c r="K804" s="55"/>
      <c r="L804" s="55"/>
      <c r="M804" s="55"/>
      <c r="N804" s="56"/>
      <c r="O804" s="55"/>
      <c r="P804" s="55"/>
      <c r="Q804" s="55"/>
      <c r="R804" s="55"/>
      <c r="S804" s="55"/>
      <c r="T804" s="54">
        <v>3</v>
      </c>
      <c r="U804" s="53" t="s">
        <v>247</v>
      </c>
      <c r="V804" s="40" t="s">
        <v>129</v>
      </c>
      <c r="W804" s="15">
        <v>4</v>
      </c>
      <c r="X804" s="15"/>
      <c r="Y804" s="15" t="s">
        <v>71</v>
      </c>
      <c r="Z804" s="15"/>
      <c r="AA804" s="15"/>
      <c r="AB804" s="4">
        <v>105</v>
      </c>
      <c r="AC804" s="5" t="s">
        <v>250</v>
      </c>
      <c r="AD804" s="83" t="s">
        <v>107</v>
      </c>
      <c r="AE804" s="83"/>
      <c r="AH804" s="67"/>
      <c r="AI804"/>
      <c r="AJ804" s="67"/>
      <c r="AK804"/>
      <c r="AO804" s="39">
        <f t="shared" si="33"/>
        <v>0</v>
      </c>
      <c r="AP804" s="39"/>
      <c r="AQ804" s="39">
        <f t="shared" si="34"/>
        <v>0</v>
      </c>
    </row>
    <row r="805" spans="1:43" ht="16.5" thickBot="1" x14ac:dyDescent="0.3">
      <c r="A805" s="75">
        <v>804</v>
      </c>
      <c r="B805" s="64">
        <v>20</v>
      </c>
      <c r="C805" s="74" t="s">
        <v>98</v>
      </c>
      <c r="D805" s="71"/>
      <c r="E805" s="58"/>
      <c r="F805" s="73"/>
      <c r="G805" s="59">
        <v>0</v>
      </c>
      <c r="H805" s="59">
        <v>0</v>
      </c>
      <c r="I805" s="58"/>
      <c r="J805" s="55"/>
      <c r="K805" s="55" t="s">
        <v>97</v>
      </c>
      <c r="L805" s="55"/>
      <c r="M805" s="55"/>
      <c r="N805" s="56"/>
      <c r="O805" s="55"/>
      <c r="P805" s="55"/>
      <c r="Q805" s="55"/>
      <c r="R805" s="55"/>
      <c r="S805" s="55"/>
      <c r="T805" s="54">
        <v>3</v>
      </c>
      <c r="U805" s="53" t="s">
        <v>247</v>
      </c>
      <c r="V805" s="40" t="s">
        <v>129</v>
      </c>
      <c r="W805" s="15">
        <v>4</v>
      </c>
      <c r="X805" s="15"/>
      <c r="Y805" s="15" t="s">
        <v>71</v>
      </c>
      <c r="Z805" s="15"/>
      <c r="AA805" s="15"/>
      <c r="AB805" s="4">
        <v>107</v>
      </c>
      <c r="AC805" s="5" t="s">
        <v>249</v>
      </c>
      <c r="AD805" s="83" t="s">
        <v>107</v>
      </c>
      <c r="AE805" s="83"/>
      <c r="AH805" s="67"/>
      <c r="AI805"/>
      <c r="AJ805" s="67"/>
      <c r="AK805"/>
      <c r="AO805" s="39">
        <f t="shared" si="33"/>
        <v>0</v>
      </c>
      <c r="AP805" s="39"/>
      <c r="AQ805" s="39">
        <f t="shared" si="34"/>
        <v>0</v>
      </c>
    </row>
    <row r="806" spans="1:43" ht="16.5" thickBot="1" x14ac:dyDescent="0.3">
      <c r="A806" s="75">
        <v>805</v>
      </c>
      <c r="B806" s="64">
        <v>21</v>
      </c>
      <c r="C806" s="74" t="s">
        <v>96</v>
      </c>
      <c r="D806" s="71"/>
      <c r="E806" s="58"/>
      <c r="F806" s="73"/>
      <c r="G806" s="59">
        <v>0</v>
      </c>
      <c r="H806" s="59">
        <v>0</v>
      </c>
      <c r="I806" s="58"/>
      <c r="J806" s="55"/>
      <c r="K806" s="55" t="s">
        <v>95</v>
      </c>
      <c r="L806" s="55"/>
      <c r="M806" s="55"/>
      <c r="N806" s="56"/>
      <c r="O806" s="55"/>
      <c r="P806" s="55"/>
      <c r="Q806" s="55"/>
      <c r="R806" s="55"/>
      <c r="S806" s="55"/>
      <c r="T806" s="54">
        <v>3</v>
      </c>
      <c r="U806" s="53" t="s">
        <v>247</v>
      </c>
      <c r="V806" s="40" t="s">
        <v>129</v>
      </c>
      <c r="W806" s="15">
        <v>4</v>
      </c>
      <c r="X806" s="15"/>
      <c r="Y806" s="15" t="s">
        <v>71</v>
      </c>
      <c r="Z806" s="15"/>
      <c r="AA806" s="15"/>
      <c r="AB806" s="4">
        <v>109</v>
      </c>
      <c r="AC806" s="5" t="s">
        <v>248</v>
      </c>
      <c r="AD806" s="83" t="s">
        <v>107</v>
      </c>
      <c r="AE806" s="83"/>
      <c r="AH806" s="67"/>
      <c r="AI806"/>
      <c r="AJ806" s="67"/>
      <c r="AK806"/>
      <c r="AO806" s="39">
        <f t="shared" si="33"/>
        <v>0</v>
      </c>
      <c r="AP806" s="39"/>
      <c r="AQ806" s="39">
        <f t="shared" si="34"/>
        <v>0</v>
      </c>
    </row>
    <row r="807" spans="1:43" ht="16.5" thickBot="1" x14ac:dyDescent="0.3">
      <c r="A807" s="75">
        <v>806</v>
      </c>
      <c r="B807" s="64">
        <v>22</v>
      </c>
      <c r="C807" s="74" t="s">
        <v>77</v>
      </c>
      <c r="D807" s="71"/>
      <c r="E807" s="130">
        <v>1036</v>
      </c>
      <c r="F807" s="80">
        <v>109</v>
      </c>
      <c r="G807" s="59">
        <v>0</v>
      </c>
      <c r="H807" s="59">
        <v>1</v>
      </c>
      <c r="I807" s="58" t="s">
        <v>107</v>
      </c>
      <c r="J807" s="55"/>
      <c r="K807" s="55" t="s">
        <v>93</v>
      </c>
      <c r="L807" s="55"/>
      <c r="M807" s="55"/>
      <c r="N807" s="56"/>
      <c r="O807" s="55"/>
      <c r="P807" s="55"/>
      <c r="Q807" s="55"/>
      <c r="R807" s="55"/>
      <c r="S807" s="55"/>
      <c r="T807" s="54">
        <v>3</v>
      </c>
      <c r="U807" s="53" t="s">
        <v>247</v>
      </c>
      <c r="V807" s="40" t="s">
        <v>129</v>
      </c>
      <c r="W807" s="15">
        <v>4</v>
      </c>
      <c r="X807" s="15"/>
      <c r="Y807" s="15" t="s">
        <v>71</v>
      </c>
      <c r="Z807" s="15"/>
      <c r="AA807" s="15"/>
      <c r="AH807" s="67"/>
      <c r="AI807"/>
      <c r="AJ807" s="67"/>
      <c r="AK807"/>
      <c r="AO807" s="39">
        <f t="shared" si="33"/>
        <v>0</v>
      </c>
      <c r="AP807" s="39"/>
      <c r="AQ807" s="39">
        <f t="shared" si="34"/>
        <v>0</v>
      </c>
    </row>
    <row r="808" spans="1:43" ht="16.5" thickBot="1" x14ac:dyDescent="0.3">
      <c r="A808" s="75">
        <v>807</v>
      </c>
      <c r="B808" s="64">
        <v>23</v>
      </c>
      <c r="C808" s="74" t="s">
        <v>77</v>
      </c>
      <c r="D808" s="71"/>
      <c r="E808" s="128">
        <v>1036</v>
      </c>
      <c r="F808" s="80">
        <v>110</v>
      </c>
      <c r="G808" s="59">
        <v>0</v>
      </c>
      <c r="H808" s="59">
        <v>1</v>
      </c>
      <c r="I808" s="58" t="s">
        <v>105</v>
      </c>
      <c r="J808" s="55"/>
      <c r="K808" s="55" t="s">
        <v>77</v>
      </c>
      <c r="L808" s="55"/>
      <c r="M808" s="55"/>
      <c r="N808" s="56"/>
      <c r="O808" s="55"/>
      <c r="P808" s="55"/>
      <c r="Q808" s="55"/>
      <c r="R808" s="55"/>
      <c r="S808" s="55"/>
      <c r="T808" s="54">
        <v>3</v>
      </c>
      <c r="U808" s="53" t="s">
        <v>247</v>
      </c>
      <c r="V808" s="40" t="s">
        <v>129</v>
      </c>
      <c r="W808" s="15">
        <v>4</v>
      </c>
      <c r="X808" s="15"/>
      <c r="Y808" s="15" t="s">
        <v>71</v>
      </c>
      <c r="Z808" s="15"/>
      <c r="AA808" s="15"/>
      <c r="AB808" s="4">
        <v>106</v>
      </c>
      <c r="AC808" s="5" t="s">
        <v>250</v>
      </c>
      <c r="AD808" s="5" t="s">
        <v>105</v>
      </c>
      <c r="AH808" s="67"/>
      <c r="AI808"/>
      <c r="AJ808" s="67"/>
      <c r="AK808"/>
      <c r="AO808" s="39">
        <f t="shared" si="33"/>
        <v>0</v>
      </c>
      <c r="AP808" s="39"/>
      <c r="AQ808" s="39">
        <f t="shared" si="34"/>
        <v>0</v>
      </c>
    </row>
    <row r="809" spans="1:43" ht="16.5" thickBot="1" x14ac:dyDescent="0.3">
      <c r="A809" s="75">
        <v>808</v>
      </c>
      <c r="B809" s="64">
        <v>24</v>
      </c>
      <c r="C809" s="72" t="s">
        <v>92</v>
      </c>
      <c r="D809" s="71"/>
      <c r="E809" s="68"/>
      <c r="F809" s="70"/>
      <c r="G809" s="59">
        <v>0</v>
      </c>
      <c r="H809" s="59">
        <v>0</v>
      </c>
      <c r="I809" s="69"/>
      <c r="J809" s="68"/>
      <c r="K809" s="68" t="s">
        <v>91</v>
      </c>
      <c r="L809" s="55"/>
      <c r="M809" s="55"/>
      <c r="N809" s="56"/>
      <c r="O809" s="55"/>
      <c r="P809" s="55"/>
      <c r="Q809" s="55"/>
      <c r="R809" s="55"/>
      <c r="S809" s="55"/>
      <c r="T809" s="54">
        <v>3</v>
      </c>
      <c r="U809" s="53" t="s">
        <v>247</v>
      </c>
      <c r="V809" s="40" t="s">
        <v>129</v>
      </c>
      <c r="W809" s="15">
        <v>4</v>
      </c>
      <c r="X809" s="15"/>
      <c r="Y809" s="15" t="s">
        <v>71</v>
      </c>
      <c r="Z809" s="15"/>
      <c r="AA809" s="15"/>
      <c r="AB809" s="4">
        <v>108</v>
      </c>
      <c r="AC809" s="5" t="s">
        <v>249</v>
      </c>
      <c r="AD809" s="5" t="s">
        <v>105</v>
      </c>
      <c r="AH809" s="67"/>
      <c r="AI809"/>
      <c r="AJ809" s="67"/>
      <c r="AK809"/>
      <c r="AO809" s="39">
        <f t="shared" si="33"/>
        <v>0</v>
      </c>
      <c r="AP809" s="39"/>
      <c r="AQ809" s="39">
        <f t="shared" si="34"/>
        <v>0</v>
      </c>
    </row>
    <row r="810" spans="1:43" x14ac:dyDescent="0.25">
      <c r="A810" s="75">
        <v>809</v>
      </c>
      <c r="B810" s="64">
        <v>25</v>
      </c>
      <c r="C810" s="66"/>
      <c r="D810" s="65"/>
      <c r="E810" s="55"/>
      <c r="F810" s="56"/>
      <c r="G810" s="59"/>
      <c r="H810" s="58"/>
      <c r="I810" s="58"/>
      <c r="J810" s="55"/>
      <c r="K810" s="55"/>
      <c r="L810" s="55"/>
      <c r="M810" s="55"/>
      <c r="N810" s="56"/>
      <c r="O810" s="55"/>
      <c r="P810" s="55"/>
      <c r="Q810" s="55"/>
      <c r="R810" s="55"/>
      <c r="S810" s="55"/>
      <c r="T810" s="54">
        <v>3</v>
      </c>
      <c r="U810" s="53" t="s">
        <v>247</v>
      </c>
      <c r="V810" s="40" t="s">
        <v>129</v>
      </c>
      <c r="W810" s="15">
        <v>4</v>
      </c>
      <c r="X810" s="15"/>
      <c r="Y810" s="15" t="s">
        <v>71</v>
      </c>
      <c r="Z810" s="15"/>
      <c r="AA810" s="15"/>
      <c r="AB810" s="4">
        <v>110</v>
      </c>
      <c r="AC810" s="5" t="s">
        <v>248</v>
      </c>
      <c r="AD810" s="5" t="s">
        <v>105</v>
      </c>
      <c r="AH810" s="67"/>
      <c r="AI810"/>
      <c r="AJ810" s="67"/>
      <c r="AK810"/>
      <c r="AO810" s="39">
        <f t="shared" si="33"/>
        <v>0</v>
      </c>
      <c r="AP810" s="39"/>
      <c r="AQ810" s="39">
        <f t="shared" si="34"/>
        <v>0</v>
      </c>
    </row>
    <row r="811" spans="1:43" x14ac:dyDescent="0.25">
      <c r="A811" s="75">
        <v>810</v>
      </c>
      <c r="B811" s="64">
        <v>26</v>
      </c>
      <c r="C811" s="63" t="s">
        <v>90</v>
      </c>
      <c r="D811" s="62"/>
      <c r="E811" s="61">
        <f>SUBTOTAL(9,G789:G809)</f>
        <v>4</v>
      </c>
      <c r="F811" s="60"/>
      <c r="G811" s="59"/>
      <c r="H811" s="58"/>
      <c r="I811" s="57"/>
      <c r="J811" s="55"/>
      <c r="K811" s="55" t="s">
        <v>89</v>
      </c>
      <c r="L811" s="55"/>
      <c r="M811" s="55"/>
      <c r="N811" s="56"/>
      <c r="O811" s="55"/>
      <c r="P811" s="55"/>
      <c r="Q811" s="55"/>
      <c r="R811" s="55"/>
      <c r="S811" s="55"/>
      <c r="T811" s="54">
        <v>3</v>
      </c>
      <c r="U811" s="53" t="s">
        <v>247</v>
      </c>
      <c r="V811" s="40" t="s">
        <v>129</v>
      </c>
      <c r="W811" s="15">
        <v>4</v>
      </c>
      <c r="X811" s="15"/>
      <c r="Y811" s="15" t="s">
        <v>71</v>
      </c>
      <c r="Z811" s="15"/>
      <c r="AA811" s="15"/>
      <c r="AH811" s="67"/>
      <c r="AI811"/>
      <c r="AJ811" s="67"/>
      <c r="AK811"/>
      <c r="AO811" s="39">
        <f t="shared" si="33"/>
        <v>0</v>
      </c>
      <c r="AP811" s="39"/>
      <c r="AQ811" s="39">
        <f t="shared" si="34"/>
        <v>0</v>
      </c>
    </row>
    <row r="812" spans="1:43" ht="16.5" thickBot="1" x14ac:dyDescent="0.3">
      <c r="A812" s="75">
        <v>811</v>
      </c>
      <c r="B812" s="52">
        <v>27</v>
      </c>
      <c r="C812" s="51" t="s">
        <v>88</v>
      </c>
      <c r="D812" s="50"/>
      <c r="E812" s="49">
        <f>SUBTOTAL(9,H789:H809)</f>
        <v>6</v>
      </c>
      <c r="F812" s="48">
        <f>SUBTOTAL(9,H789:H805)</f>
        <v>4</v>
      </c>
      <c r="G812" s="47"/>
      <c r="H812" s="46"/>
      <c r="I812" s="46"/>
      <c r="J812" s="45"/>
      <c r="K812" s="43" t="s">
        <v>87</v>
      </c>
      <c r="L812" s="43"/>
      <c r="M812" s="43"/>
      <c r="N812" s="44"/>
      <c r="O812" s="43"/>
      <c r="P812" s="43"/>
      <c r="Q812" s="43"/>
      <c r="R812" s="43"/>
      <c r="S812" s="43"/>
      <c r="T812" s="42">
        <v>3</v>
      </c>
      <c r="U812" s="106" t="s">
        <v>247</v>
      </c>
      <c r="V812" s="40" t="s">
        <v>129</v>
      </c>
      <c r="W812" s="15">
        <v>4</v>
      </c>
      <c r="X812" s="15"/>
      <c r="Y812" s="15" t="s">
        <v>71</v>
      </c>
      <c r="Z812" s="15"/>
      <c r="AA812" s="15"/>
      <c r="AH812" s="67"/>
      <c r="AI812"/>
      <c r="AJ812" s="67"/>
      <c r="AK812"/>
      <c r="AO812" s="39">
        <f t="shared" si="33"/>
        <v>0</v>
      </c>
      <c r="AP812" s="39"/>
      <c r="AQ812" s="39">
        <f t="shared" si="34"/>
        <v>0</v>
      </c>
    </row>
    <row r="813" spans="1:43" ht="16.5" thickBot="1" x14ac:dyDescent="0.3">
      <c r="A813" s="38">
        <v>812</v>
      </c>
      <c r="G813" s="13"/>
      <c r="U813" s="2" t="s">
        <v>194</v>
      </c>
      <c r="V813" s="40"/>
      <c r="W813" s="15"/>
      <c r="X813" s="15"/>
      <c r="Y813" s="15" t="s">
        <v>71</v>
      </c>
      <c r="Z813" s="15"/>
      <c r="AA813" s="15"/>
      <c r="AH813" s="67"/>
      <c r="AI813"/>
      <c r="AJ813" s="67"/>
      <c r="AK813"/>
      <c r="AO813" s="39">
        <f t="shared" si="33"/>
        <v>0</v>
      </c>
      <c r="AP813" s="39"/>
      <c r="AQ813" s="39">
        <f t="shared" si="34"/>
        <v>0</v>
      </c>
    </row>
    <row r="814" spans="1:43" x14ac:dyDescent="0.25">
      <c r="A814" s="75">
        <v>813</v>
      </c>
      <c r="B814" s="105">
        <v>1</v>
      </c>
      <c r="C814" s="104" t="s">
        <v>29</v>
      </c>
      <c r="D814" s="103"/>
      <c r="E814" s="101"/>
      <c r="F814" s="102"/>
      <c r="G814" s="101" t="s">
        <v>243</v>
      </c>
      <c r="H814" s="98"/>
      <c r="I814" s="98"/>
      <c r="J814" s="98"/>
      <c r="K814" s="100" t="s">
        <v>118</v>
      </c>
      <c r="L814" s="98"/>
      <c r="M814" s="98"/>
      <c r="N814" s="99"/>
      <c r="O814" s="98"/>
      <c r="P814" s="98"/>
      <c r="Q814" s="98"/>
      <c r="R814" s="98"/>
      <c r="S814" s="98"/>
      <c r="T814" s="97">
        <v>3</v>
      </c>
      <c r="U814" s="96" t="s">
        <v>243</v>
      </c>
      <c r="V814" s="40" t="s">
        <v>135</v>
      </c>
      <c r="W814" s="15"/>
      <c r="X814" s="15"/>
      <c r="Y814" s="15" t="s">
        <v>71</v>
      </c>
      <c r="Z814" s="15"/>
      <c r="AA814" s="15"/>
      <c r="AH814" s="67"/>
      <c r="AI814"/>
      <c r="AJ814" s="67"/>
      <c r="AK814"/>
      <c r="AO814" s="39">
        <f t="shared" si="33"/>
        <v>0</v>
      </c>
      <c r="AP814" s="39"/>
      <c r="AQ814" s="39">
        <f t="shared" si="34"/>
        <v>0</v>
      </c>
    </row>
    <row r="815" spans="1:43" ht="16.5" thickBot="1" x14ac:dyDescent="0.3">
      <c r="A815" s="75">
        <v>814</v>
      </c>
      <c r="B815" s="64">
        <v>2</v>
      </c>
      <c r="C815" s="66" t="s">
        <v>116</v>
      </c>
      <c r="D815" s="65"/>
      <c r="E815" s="55"/>
      <c r="F815" s="56"/>
      <c r="H815" s="55"/>
      <c r="I815" s="58"/>
      <c r="J815" s="55"/>
      <c r="K815" s="55" t="s">
        <v>115</v>
      </c>
      <c r="L815" s="55"/>
      <c r="M815" s="55"/>
      <c r="N815" s="56"/>
      <c r="O815" s="55"/>
      <c r="P815" s="55"/>
      <c r="Q815" s="55"/>
      <c r="R815" s="55"/>
      <c r="S815" s="55"/>
      <c r="T815" s="54">
        <v>3</v>
      </c>
      <c r="U815" s="53" t="s">
        <v>243</v>
      </c>
      <c r="V815" s="40" t="s">
        <v>134</v>
      </c>
      <c r="W815" s="15"/>
      <c r="X815" s="15"/>
      <c r="Y815" s="15" t="s">
        <v>71</v>
      </c>
      <c r="Z815" s="15"/>
      <c r="AA815" s="15"/>
      <c r="AH815" s="67"/>
      <c r="AI815"/>
      <c r="AJ815" s="67"/>
      <c r="AK815"/>
      <c r="AO815" s="39">
        <f t="shared" si="33"/>
        <v>0</v>
      </c>
      <c r="AP815" s="39"/>
      <c r="AQ815" s="39">
        <f t="shared" si="34"/>
        <v>0</v>
      </c>
    </row>
    <row r="816" spans="1:43" ht="16.5" hidden="1" thickBot="1" x14ac:dyDescent="0.3">
      <c r="A816" s="75">
        <v>815</v>
      </c>
      <c r="B816" s="64">
        <v>3</v>
      </c>
      <c r="C816" s="79" t="s">
        <v>113</v>
      </c>
      <c r="D816" s="78"/>
      <c r="E816" s="55"/>
      <c r="F816" s="56"/>
      <c r="H816" s="55"/>
      <c r="I816" s="58"/>
      <c r="J816" s="55"/>
      <c r="K816" s="55" t="s">
        <v>103</v>
      </c>
      <c r="L816" s="55"/>
      <c r="M816" s="55"/>
      <c r="N816" s="56"/>
      <c r="O816" s="55"/>
      <c r="P816" s="55"/>
      <c r="Q816" s="55"/>
      <c r="R816" s="55"/>
      <c r="S816" s="55"/>
      <c r="T816" s="55"/>
      <c r="U816" s="53" t="s">
        <v>243</v>
      </c>
      <c r="V816" s="40" t="s">
        <v>133</v>
      </c>
      <c r="W816" s="15"/>
      <c r="X816" s="15"/>
      <c r="Y816" s="15" t="s">
        <v>71</v>
      </c>
      <c r="Z816" s="15"/>
      <c r="AA816" s="15"/>
      <c r="AH816" s="67"/>
      <c r="AI816"/>
      <c r="AJ816" s="67"/>
      <c r="AK816"/>
      <c r="AO816" s="39" t="str">
        <f t="shared" si="33"/>
        <v>BOC District 2</v>
      </c>
      <c r="AP816" s="39"/>
      <c r="AQ816" s="39">
        <f t="shared" si="34"/>
        <v>0</v>
      </c>
    </row>
    <row r="817" spans="1:43" hidden="1" thickBot="1" x14ac:dyDescent="0.3">
      <c r="A817" s="75">
        <v>816</v>
      </c>
      <c r="B817" s="64">
        <v>4</v>
      </c>
      <c r="C817" s="66" t="str">
        <f>IF(G817=1,AO817," ")</f>
        <v xml:space="preserve"> </v>
      </c>
      <c r="D817" s="65"/>
      <c r="E817" s="55"/>
      <c r="F817" s="56"/>
      <c r="G817" s="58"/>
      <c r="H817" s="58"/>
      <c r="I817" s="58" t="str">
        <f>IF(C817=$AI$5,$AJ$5," ")</f>
        <v xml:space="preserve"> </v>
      </c>
      <c r="J817" s="55"/>
      <c r="K817" s="55" t="s">
        <v>103</v>
      </c>
      <c r="L817" s="55"/>
      <c r="M817" s="55"/>
      <c r="N817" s="56"/>
      <c r="O817" s="55"/>
      <c r="P817" s="55"/>
      <c r="Q817" s="55"/>
      <c r="R817" s="55"/>
      <c r="S817" s="55"/>
      <c r="T817" s="55"/>
      <c r="U817" s="53" t="s">
        <v>243</v>
      </c>
      <c r="V817" s="40" t="s">
        <v>133</v>
      </c>
      <c r="W817" s="15"/>
      <c r="X817" s="15"/>
      <c r="Y817" s="15" t="s">
        <v>71</v>
      </c>
      <c r="Z817" s="15"/>
      <c r="AA817" s="15"/>
      <c r="AH817" s="67"/>
      <c r="AI817"/>
      <c r="AJ817" s="67"/>
      <c r="AK817"/>
      <c r="AO817" s="39" t="str">
        <f t="shared" si="33"/>
        <v xml:space="preserve">Alicia Adams </v>
      </c>
      <c r="AP817" s="39"/>
      <c r="AQ817" s="39">
        <f t="shared" si="34"/>
        <v>0</v>
      </c>
    </row>
    <row r="818" spans="1:43" hidden="1" thickBot="1" x14ac:dyDescent="0.3">
      <c r="A818" s="75">
        <v>817</v>
      </c>
      <c r="B818" s="64">
        <v>5</v>
      </c>
      <c r="C818" s="66" t="str">
        <f>IF(G818=1,AO818," ")</f>
        <v xml:space="preserve"> </v>
      </c>
      <c r="D818" s="65"/>
      <c r="E818" s="55"/>
      <c r="F818" s="56"/>
      <c r="G818" s="58"/>
      <c r="H818" s="58"/>
      <c r="I818" s="58" t="str">
        <f>IF(C818=$AI$6,$AJ$6," ")</f>
        <v xml:space="preserve"> </v>
      </c>
      <c r="J818" s="55"/>
      <c r="K818" s="55" t="s">
        <v>103</v>
      </c>
      <c r="L818" s="55"/>
      <c r="M818" s="55"/>
      <c r="N818" s="56"/>
      <c r="O818" s="55"/>
      <c r="P818" s="55"/>
      <c r="Q818" s="55"/>
      <c r="R818" s="55"/>
      <c r="S818" s="55"/>
      <c r="T818" s="55"/>
      <c r="U818" s="53" t="s">
        <v>243</v>
      </c>
      <c r="V818" s="40" t="s">
        <v>133</v>
      </c>
      <c r="W818" s="15"/>
      <c r="X818" s="15"/>
      <c r="Y818" s="15" t="s">
        <v>71</v>
      </c>
      <c r="Z818" s="15"/>
      <c r="AA818" s="15"/>
      <c r="AH818" s="67"/>
      <c r="AI818"/>
      <c r="AJ818" s="67"/>
      <c r="AK818"/>
      <c r="AO818" s="39" t="str">
        <f t="shared" si="33"/>
        <v>Erick Allen</v>
      </c>
      <c r="AP818" s="39"/>
      <c r="AQ818" s="39">
        <f t="shared" si="34"/>
        <v>0</v>
      </c>
    </row>
    <row r="819" spans="1:43" hidden="1" thickBot="1" x14ac:dyDescent="0.3">
      <c r="A819" s="75">
        <v>818</v>
      </c>
      <c r="B819" s="64">
        <v>6</v>
      </c>
      <c r="C819" s="66" t="str">
        <f>IF(G819=1,AO819," ")</f>
        <v xml:space="preserve"> </v>
      </c>
      <c r="D819" s="65"/>
      <c r="E819" s="55"/>
      <c r="F819" s="56"/>
      <c r="G819" s="58"/>
      <c r="H819" s="58"/>
      <c r="I819" s="58" t="str">
        <f>IF(C819=$AI$7,$AJ$7," ")</f>
        <v xml:space="preserve"> </v>
      </c>
      <c r="J819" s="55"/>
      <c r="K819" s="55" t="s">
        <v>103</v>
      </c>
      <c r="L819" s="55"/>
      <c r="M819" s="55"/>
      <c r="N819" s="56"/>
      <c r="O819" s="55"/>
      <c r="P819" s="55"/>
      <c r="Q819" s="55"/>
      <c r="R819" s="55"/>
      <c r="S819" s="55"/>
      <c r="T819" s="55"/>
      <c r="U819" s="53" t="s">
        <v>243</v>
      </c>
      <c r="V819" s="40" t="s">
        <v>133</v>
      </c>
      <c r="W819" s="15"/>
      <c r="X819" s="15"/>
      <c r="Y819" s="15" t="s">
        <v>71</v>
      </c>
      <c r="Z819" s="15"/>
      <c r="AA819" s="15"/>
      <c r="AH819" s="67"/>
      <c r="AI819"/>
      <c r="AJ819" s="67"/>
      <c r="AK819"/>
      <c r="AO819" s="39" t="str">
        <f t="shared" si="33"/>
        <v>Jaha V. Howard</v>
      </c>
      <c r="AP819" s="39"/>
      <c r="AQ819" s="39">
        <f t="shared" si="34"/>
        <v>0</v>
      </c>
    </row>
    <row r="820" spans="1:43" hidden="1" thickBot="1" x14ac:dyDescent="0.3">
      <c r="A820" s="75">
        <v>819</v>
      </c>
      <c r="B820" s="64">
        <v>7</v>
      </c>
      <c r="C820" s="66" t="str">
        <f>IF(G820=1,AO820," ")</f>
        <v xml:space="preserve"> </v>
      </c>
      <c r="D820" s="65"/>
      <c r="E820" s="55"/>
      <c r="F820" s="56"/>
      <c r="G820" s="58"/>
      <c r="H820" s="58"/>
      <c r="I820" s="58" t="str">
        <f>IF(C820=$AI$8,$AJ$8," ")</f>
        <v xml:space="preserve"> </v>
      </c>
      <c r="J820" s="55"/>
      <c r="K820" s="55" t="s">
        <v>103</v>
      </c>
      <c r="L820" s="55"/>
      <c r="M820" s="55"/>
      <c r="N820" s="56"/>
      <c r="O820" s="55"/>
      <c r="P820" s="55"/>
      <c r="Q820" s="55"/>
      <c r="R820" s="55"/>
      <c r="S820" s="55"/>
      <c r="T820" s="55"/>
      <c r="U820" s="53" t="s">
        <v>243</v>
      </c>
      <c r="V820" s="40" t="s">
        <v>133</v>
      </c>
      <c r="W820" s="15"/>
      <c r="X820" s="15"/>
      <c r="Y820" s="15" t="s">
        <v>71</v>
      </c>
      <c r="Z820" s="15"/>
      <c r="AA820" s="15"/>
      <c r="AH820" s="67"/>
      <c r="AI820"/>
      <c r="AJ820" s="67"/>
      <c r="AK820"/>
      <c r="AO820" s="39" t="str">
        <f t="shared" si="33"/>
        <v>Tanisha Whorton</v>
      </c>
      <c r="AP820" s="39"/>
      <c r="AQ820" s="39">
        <f t="shared" si="34"/>
        <v>0</v>
      </c>
    </row>
    <row r="821" spans="1:43" hidden="1" thickBot="1" x14ac:dyDescent="0.3">
      <c r="A821" s="75">
        <v>820</v>
      </c>
      <c r="B821" s="64">
        <v>8</v>
      </c>
      <c r="C821" s="66" t="str">
        <f>IF(G821=1,AO821," ")</f>
        <v xml:space="preserve"> </v>
      </c>
      <c r="D821" s="65"/>
      <c r="E821" s="55"/>
      <c r="F821" s="56"/>
      <c r="G821" s="58"/>
      <c r="H821" s="58"/>
      <c r="I821" s="58" t="str">
        <f>IF(C821=$AI$9,$AJ$9," ")</f>
        <v xml:space="preserve"> </v>
      </c>
      <c r="J821" s="55"/>
      <c r="K821" s="55" t="s">
        <v>103</v>
      </c>
      <c r="L821" s="55"/>
      <c r="M821" s="55"/>
      <c r="N821" s="56"/>
      <c r="O821" s="55"/>
      <c r="P821" s="55"/>
      <c r="Q821" s="55"/>
      <c r="R821" s="55"/>
      <c r="S821" s="55"/>
      <c r="T821" s="55"/>
      <c r="U821" s="53" t="s">
        <v>243</v>
      </c>
      <c r="V821" s="40" t="s">
        <v>133</v>
      </c>
      <c r="W821" s="15"/>
      <c r="X821" s="15"/>
      <c r="Y821" s="15" t="s">
        <v>71</v>
      </c>
      <c r="Z821" s="15"/>
      <c r="AA821" s="15"/>
      <c r="AH821" s="67"/>
      <c r="AI821"/>
      <c r="AJ821" s="67"/>
      <c r="AK821"/>
      <c r="AO821" s="39" t="str">
        <f t="shared" si="33"/>
        <v>Tracy Stevenson</v>
      </c>
      <c r="AP821" s="39"/>
      <c r="AQ821" s="39">
        <f t="shared" si="34"/>
        <v>0</v>
      </c>
    </row>
    <row r="822" spans="1:43" hidden="1" thickBot="1" x14ac:dyDescent="0.3">
      <c r="A822" s="75">
        <v>821</v>
      </c>
      <c r="B822" s="64">
        <v>9</v>
      </c>
      <c r="C822" s="74" t="str">
        <f>IF(G822=1,AQ822,IF(G822="BLK",$AI$17," "))</f>
        <v xml:space="preserve"> </v>
      </c>
      <c r="D822" s="129"/>
      <c r="E822" s="55"/>
      <c r="F822" s="56"/>
      <c r="G822" s="58"/>
      <c r="H822" s="58"/>
      <c r="I822" s="58" t="str">
        <f>IF(C822=$AI$10,$AJ$10," ")</f>
        <v xml:space="preserve"> </v>
      </c>
      <c r="J822" s="55"/>
      <c r="K822" s="55" t="s">
        <v>103</v>
      </c>
      <c r="L822" s="55"/>
      <c r="M822" s="55"/>
      <c r="N822" s="56"/>
      <c r="O822" s="55"/>
      <c r="P822" s="55"/>
      <c r="Q822" s="55"/>
      <c r="R822" s="55"/>
      <c r="S822" s="55"/>
      <c r="T822" s="55"/>
      <c r="U822" s="53" t="s">
        <v>243</v>
      </c>
      <c r="V822" s="40" t="s">
        <v>133</v>
      </c>
      <c r="W822" s="15"/>
      <c r="X822" s="15"/>
      <c r="Y822" s="15" t="s">
        <v>71</v>
      </c>
      <c r="Z822" s="15"/>
      <c r="AA822" s="15"/>
      <c r="AH822" s="67"/>
      <c r="AI822"/>
      <c r="AJ822" s="67"/>
      <c r="AK822"/>
      <c r="AO822" s="39" t="str">
        <f t="shared" si="33"/>
        <v>BLANK</v>
      </c>
      <c r="AP822" s="39"/>
      <c r="AQ822" s="39">
        <f t="shared" si="34"/>
        <v>0</v>
      </c>
    </row>
    <row r="823" spans="1:43" hidden="1" thickBot="1" x14ac:dyDescent="0.3">
      <c r="A823" s="75">
        <v>822</v>
      </c>
      <c r="B823" s="64">
        <v>10</v>
      </c>
      <c r="C823" s="66" t="str">
        <f>IF(G823=1,AO823," ")</f>
        <v xml:space="preserve"> </v>
      </c>
      <c r="D823" s="65"/>
      <c r="E823" s="55"/>
      <c r="F823" s="56"/>
      <c r="G823" s="58"/>
      <c r="H823" s="58"/>
      <c r="I823" s="58" t="str">
        <f>IF(C823=$AI$10,$AJ$10," ")</f>
        <v xml:space="preserve"> </v>
      </c>
      <c r="J823" s="55"/>
      <c r="K823" s="55" t="s">
        <v>103</v>
      </c>
      <c r="L823" s="55"/>
      <c r="M823" s="55"/>
      <c r="N823" s="56"/>
      <c r="O823" s="55"/>
      <c r="P823" s="55"/>
      <c r="Q823" s="55"/>
      <c r="R823" s="55"/>
      <c r="S823" s="55"/>
      <c r="T823" s="55"/>
      <c r="U823" s="53" t="s">
        <v>243</v>
      </c>
      <c r="V823" s="40" t="s">
        <v>133</v>
      </c>
      <c r="W823" s="15"/>
      <c r="X823" s="15"/>
      <c r="Y823" s="15" t="s">
        <v>71</v>
      </c>
      <c r="Z823" s="15"/>
      <c r="AA823" s="15"/>
      <c r="AH823" s="67"/>
      <c r="AI823"/>
      <c r="AJ823" s="67"/>
      <c r="AK823"/>
      <c r="AO823" s="39" t="str">
        <f t="shared" si="33"/>
        <v>Write In</v>
      </c>
      <c r="AP823" s="39"/>
      <c r="AQ823" s="39">
        <f t="shared" si="34"/>
        <v>0</v>
      </c>
    </row>
    <row r="824" spans="1:43" ht="21.75" thickBot="1" x14ac:dyDescent="0.3">
      <c r="A824" s="75">
        <v>823</v>
      </c>
      <c r="B824" s="64">
        <v>11</v>
      </c>
      <c r="C824" s="92" t="s">
        <v>101</v>
      </c>
      <c r="D824" s="91" t="s">
        <v>112</v>
      </c>
      <c r="E824" s="87" t="s">
        <v>111</v>
      </c>
      <c r="F824" s="90" t="s">
        <v>110</v>
      </c>
      <c r="G824" s="113"/>
      <c r="H824" s="87"/>
      <c r="I824" s="87"/>
      <c r="J824" s="86"/>
      <c r="K824" s="86" t="s">
        <v>100</v>
      </c>
      <c r="L824" s="117">
        <v>1035</v>
      </c>
      <c r="M824" s="117">
        <v>1042</v>
      </c>
      <c r="N824" s="118">
        <v>1056</v>
      </c>
      <c r="O824" s="117"/>
      <c r="P824" s="117" t="s">
        <v>109</v>
      </c>
      <c r="Q824" s="87">
        <v>4</v>
      </c>
      <c r="R824" s="87"/>
      <c r="S824" s="86"/>
      <c r="T824" s="85">
        <v>3</v>
      </c>
      <c r="U824" s="84" t="s">
        <v>243</v>
      </c>
      <c r="V824" s="40" t="s">
        <v>131</v>
      </c>
      <c r="W824" s="15"/>
      <c r="X824" s="15"/>
      <c r="Y824" s="15" t="s">
        <v>71</v>
      </c>
      <c r="Z824" s="15"/>
      <c r="AA824" s="15"/>
      <c r="AH824" s="67"/>
      <c r="AI824"/>
      <c r="AJ824" s="67"/>
      <c r="AK824"/>
      <c r="AO824" s="39">
        <f t="shared" si="33"/>
        <v>0</v>
      </c>
      <c r="AP824" s="39"/>
      <c r="AQ824" s="39" t="str">
        <f t="shared" si="34"/>
        <v>BOC District 4</v>
      </c>
    </row>
    <row r="825" spans="1:43" thickBot="1" x14ac:dyDescent="0.3">
      <c r="A825" s="75">
        <v>824</v>
      </c>
      <c r="B825" s="64">
        <v>12</v>
      </c>
      <c r="C825" s="66" t="str">
        <f>IF(G825=1,AQ825," ")</f>
        <v>Julien Grhas</v>
      </c>
      <c r="D825" s="71"/>
      <c r="E825" s="115">
        <v>1035</v>
      </c>
      <c r="F825" s="80">
        <v>111</v>
      </c>
      <c r="G825" s="58">
        <v>1</v>
      </c>
      <c r="H825" s="58">
        <f>G825</f>
        <v>1</v>
      </c>
      <c r="I825" s="58" t="str">
        <f>IF(C825=$AI$13,$AJ$13," ")</f>
        <v>REP</v>
      </c>
      <c r="J825" s="55" t="s">
        <v>104</v>
      </c>
      <c r="K825" s="55" t="s">
        <v>100</v>
      </c>
      <c r="L825" s="55"/>
      <c r="M825" s="55"/>
      <c r="N825" s="56"/>
      <c r="O825" s="55"/>
      <c r="P825" s="55"/>
      <c r="Q825" s="55"/>
      <c r="R825" s="55"/>
      <c r="S825" s="55"/>
      <c r="T825" s="54">
        <v>3</v>
      </c>
      <c r="U825" s="53" t="s">
        <v>243</v>
      </c>
      <c r="V825" s="40" t="s">
        <v>131</v>
      </c>
      <c r="W825" s="15">
        <v>4</v>
      </c>
      <c r="X825" s="15"/>
      <c r="Y825" s="15" t="s">
        <v>71</v>
      </c>
      <c r="Z825" s="15"/>
      <c r="AA825" s="15"/>
      <c r="AH825" s="67"/>
      <c r="AI825"/>
      <c r="AJ825" s="67"/>
      <c r="AK825"/>
      <c r="AO825" s="39">
        <f t="shared" si="33"/>
        <v>0</v>
      </c>
      <c r="AP825" s="39"/>
      <c r="AQ825" s="39" t="str">
        <f t="shared" si="34"/>
        <v>Julien Grhas</v>
      </c>
    </row>
    <row r="826" spans="1:43" thickBot="1" x14ac:dyDescent="0.3">
      <c r="A826" s="75">
        <v>825</v>
      </c>
      <c r="B826" s="64">
        <v>13</v>
      </c>
      <c r="C826" s="66" t="str">
        <f>IF(G826=1,AQ826," ")</f>
        <v>Matthew Hardwick</v>
      </c>
      <c r="D826" s="71"/>
      <c r="E826" s="115">
        <v>1042</v>
      </c>
      <c r="F826" s="80">
        <v>113</v>
      </c>
      <c r="G826" s="58">
        <v>1</v>
      </c>
      <c r="H826" s="58">
        <f>G826</f>
        <v>1</v>
      </c>
      <c r="I826" s="58" t="str">
        <f>IF(C826=$AI$14,$AJ$14," ")</f>
        <v>REP</v>
      </c>
      <c r="J826" s="55" t="s">
        <v>104</v>
      </c>
      <c r="K826" s="55" t="s">
        <v>100</v>
      </c>
      <c r="L826" s="55"/>
      <c r="M826" s="55"/>
      <c r="N826" s="56"/>
      <c r="O826" s="55"/>
      <c r="P826" s="55"/>
      <c r="Q826" s="55"/>
      <c r="R826" s="55"/>
      <c r="S826" s="55"/>
      <c r="T826" s="54">
        <v>3</v>
      </c>
      <c r="U826" s="53" t="s">
        <v>243</v>
      </c>
      <c r="V826" s="40" t="s">
        <v>131</v>
      </c>
      <c r="W826" s="15">
        <v>4</v>
      </c>
      <c r="X826" s="15"/>
      <c r="Y826" s="15" t="s">
        <v>71</v>
      </c>
      <c r="Z826" s="15"/>
      <c r="AA826" s="15"/>
      <c r="AB826" s="4">
        <v>111</v>
      </c>
      <c r="AC826" s="5" t="s">
        <v>246</v>
      </c>
      <c r="AD826" s="83" t="s">
        <v>107</v>
      </c>
      <c r="AH826" s="67"/>
      <c r="AI826"/>
      <c r="AJ826" s="67"/>
      <c r="AK826"/>
      <c r="AO826" s="39">
        <f t="shared" si="33"/>
        <v>0</v>
      </c>
      <c r="AP826" s="39"/>
      <c r="AQ826" s="39" t="str">
        <f t="shared" si="34"/>
        <v>Matthew Hardwick</v>
      </c>
    </row>
    <row r="827" spans="1:43" thickBot="1" x14ac:dyDescent="0.3">
      <c r="A827" s="75">
        <v>826</v>
      </c>
      <c r="B827" s="64">
        <v>14</v>
      </c>
      <c r="C827" s="66" t="str">
        <f>IF(G827=1,AQ827," ")</f>
        <v>Yashica Marshall</v>
      </c>
      <c r="D827" s="71"/>
      <c r="E827" s="114">
        <v>1035</v>
      </c>
      <c r="F827" s="80">
        <v>112</v>
      </c>
      <c r="G827" s="58">
        <v>1</v>
      </c>
      <c r="H827" s="58">
        <f>G827</f>
        <v>1</v>
      </c>
      <c r="I827" s="58" t="str">
        <f>IF(C827=$AI$15,$AJ$15," ")</f>
        <v>DEM</v>
      </c>
      <c r="J827" s="55" t="s">
        <v>104</v>
      </c>
      <c r="K827" s="55" t="s">
        <v>100</v>
      </c>
      <c r="L827" s="55"/>
      <c r="M827" s="55"/>
      <c r="N827" s="56"/>
      <c r="O827" s="55"/>
      <c r="P827" s="55"/>
      <c r="Q827" s="55"/>
      <c r="R827" s="55"/>
      <c r="S827" s="55"/>
      <c r="T827" s="54">
        <v>3</v>
      </c>
      <c r="U827" s="53" t="s">
        <v>243</v>
      </c>
      <c r="V827" s="40" t="s">
        <v>131</v>
      </c>
      <c r="W827" s="15">
        <v>4</v>
      </c>
      <c r="X827" s="15"/>
      <c r="Y827" s="15" t="s">
        <v>71</v>
      </c>
      <c r="Z827" s="15"/>
      <c r="AA827" s="15"/>
      <c r="AB827" s="4">
        <v>113</v>
      </c>
      <c r="AC827" s="5" t="s">
        <v>245</v>
      </c>
      <c r="AD827" s="83" t="s">
        <v>107</v>
      </c>
      <c r="AH827" s="67"/>
      <c r="AI827"/>
      <c r="AJ827" s="67"/>
      <c r="AK827"/>
      <c r="AO827" s="39">
        <f t="shared" si="33"/>
        <v>0</v>
      </c>
      <c r="AP827" s="39"/>
      <c r="AQ827" s="39" t="str">
        <f t="shared" si="34"/>
        <v>Yashica Marshall</v>
      </c>
    </row>
    <row r="828" spans="1:43" thickBot="1" x14ac:dyDescent="0.3">
      <c r="A828" s="75">
        <v>827</v>
      </c>
      <c r="B828" s="64">
        <v>15</v>
      </c>
      <c r="C828" s="66" t="str">
        <f>IF(G828=1,AQ828," ")</f>
        <v>Monique Sheffield</v>
      </c>
      <c r="D828" s="71"/>
      <c r="E828" s="114">
        <v>1042</v>
      </c>
      <c r="F828" s="80">
        <v>114</v>
      </c>
      <c r="G828" s="58">
        <v>1</v>
      </c>
      <c r="H828" s="58">
        <f>G828</f>
        <v>1</v>
      </c>
      <c r="I828" s="58" t="str">
        <f>IF(C828=$AI$16,$AJ$16," ")</f>
        <v>DEM</v>
      </c>
      <c r="J828" s="55" t="s">
        <v>104</v>
      </c>
      <c r="K828" s="55" t="s">
        <v>100</v>
      </c>
      <c r="L828" s="55"/>
      <c r="M828" s="55"/>
      <c r="N828" s="56"/>
      <c r="O828" s="55"/>
      <c r="P828" s="55"/>
      <c r="Q828" s="55"/>
      <c r="R828" s="55"/>
      <c r="S828" s="55"/>
      <c r="T828" s="54">
        <v>3</v>
      </c>
      <c r="U828" s="53" t="s">
        <v>243</v>
      </c>
      <c r="V828" s="40" t="s">
        <v>131</v>
      </c>
      <c r="W828" s="15">
        <v>4</v>
      </c>
      <c r="X828" s="15"/>
      <c r="Y828" s="15" t="s">
        <v>71</v>
      </c>
      <c r="Z828" s="15"/>
      <c r="AA828" s="15"/>
      <c r="AB828" s="4">
        <v>115</v>
      </c>
      <c r="AC828" s="5" t="s">
        <v>244</v>
      </c>
      <c r="AD828" s="83" t="s">
        <v>107</v>
      </c>
      <c r="AJ828" s="67"/>
      <c r="AK828"/>
      <c r="AO828" s="39">
        <f t="shared" si="33"/>
        <v>0</v>
      </c>
      <c r="AP828" s="39"/>
      <c r="AQ828" s="39" t="str">
        <f t="shared" si="34"/>
        <v>Monique Sheffield</v>
      </c>
    </row>
    <row r="829" spans="1:43" ht="15" x14ac:dyDescent="0.25">
      <c r="A829" s="75">
        <v>828</v>
      </c>
      <c r="B829" s="64">
        <v>16</v>
      </c>
      <c r="C829" s="74"/>
      <c r="D829" s="129"/>
      <c r="E829" s="128"/>
      <c r="F829" s="56"/>
      <c r="G829" s="58"/>
      <c r="H829" s="58"/>
      <c r="I829" s="58"/>
      <c r="J829" s="55"/>
      <c r="K829" s="55" t="s">
        <v>100</v>
      </c>
      <c r="L829" s="55"/>
      <c r="M829" s="55"/>
      <c r="N829" s="56"/>
      <c r="O829" s="55"/>
      <c r="P829" s="55"/>
      <c r="Q829" s="55"/>
      <c r="R829" s="55"/>
      <c r="S829" s="55"/>
      <c r="T829" s="54">
        <v>3</v>
      </c>
      <c r="U829" s="53" t="s">
        <v>243</v>
      </c>
      <c r="V829" s="40" t="s">
        <v>131</v>
      </c>
      <c r="W829" s="15">
        <v>4</v>
      </c>
      <c r="X829" s="15"/>
      <c r="Y829" s="15" t="s">
        <v>71</v>
      </c>
      <c r="Z829" s="15"/>
      <c r="AA829" s="15"/>
      <c r="AJ829" s="67"/>
      <c r="AK829"/>
      <c r="AO829" s="39">
        <f t="shared" si="33"/>
        <v>0</v>
      </c>
      <c r="AP829" s="39"/>
      <c r="AQ829" s="39" t="str">
        <f t="shared" si="34"/>
        <v>BLANK</v>
      </c>
    </row>
    <row r="830" spans="1:43" ht="15" x14ac:dyDescent="0.25">
      <c r="A830" s="75">
        <v>829</v>
      </c>
      <c r="B830" s="64">
        <v>17</v>
      </c>
      <c r="C830" s="66" t="str">
        <f>IF(G830=1,AQ830," ")</f>
        <v xml:space="preserve"> </v>
      </c>
      <c r="D830" s="65"/>
      <c r="E830" s="55"/>
      <c r="F830" s="56"/>
      <c r="G830" s="58"/>
      <c r="H830" s="58"/>
      <c r="I830" s="58" t="str">
        <f>IF(C830=$AI$18,$AJ$18," ")</f>
        <v xml:space="preserve"> </v>
      </c>
      <c r="J830" s="55"/>
      <c r="K830" s="55" t="s">
        <v>100</v>
      </c>
      <c r="L830" s="55"/>
      <c r="M830" s="55"/>
      <c r="N830" s="56"/>
      <c r="O830" s="55"/>
      <c r="P830" s="55"/>
      <c r="Q830" s="55"/>
      <c r="R830" s="55"/>
      <c r="S830" s="55"/>
      <c r="T830" s="54">
        <v>3</v>
      </c>
      <c r="U830" s="53" t="s">
        <v>243</v>
      </c>
      <c r="V830" s="40" t="s">
        <v>131</v>
      </c>
      <c r="W830" s="15">
        <v>4</v>
      </c>
      <c r="X830" s="15"/>
      <c r="Y830" s="15" t="s">
        <v>71</v>
      </c>
      <c r="Z830" s="15"/>
      <c r="AA830" s="15"/>
      <c r="AB830" s="4">
        <v>112</v>
      </c>
      <c r="AC830" s="5" t="s">
        <v>246</v>
      </c>
      <c r="AD830" s="5" t="s">
        <v>105</v>
      </c>
      <c r="AJ830" s="67"/>
      <c r="AK830"/>
      <c r="AO830" s="39">
        <f t="shared" si="33"/>
        <v>0</v>
      </c>
      <c r="AP830" s="39"/>
      <c r="AQ830" s="39" t="str">
        <f t="shared" si="34"/>
        <v>BLANK</v>
      </c>
    </row>
    <row r="831" spans="1:43" ht="15" x14ac:dyDescent="0.25">
      <c r="A831" s="75">
        <v>830</v>
      </c>
      <c r="B831" s="64">
        <v>18</v>
      </c>
      <c r="C831" s="66" t="str">
        <f>IF(G831=1,AQ831," ")</f>
        <v xml:space="preserve"> </v>
      </c>
      <c r="D831" s="65"/>
      <c r="E831" s="55"/>
      <c r="F831" s="56"/>
      <c r="G831" s="58"/>
      <c r="H831" s="58"/>
      <c r="I831" s="58" t="str">
        <f>IF(C831=$AI$19,$AJ$19," ")</f>
        <v xml:space="preserve"> </v>
      </c>
      <c r="J831" s="55"/>
      <c r="K831" s="55" t="s">
        <v>100</v>
      </c>
      <c r="L831" s="55"/>
      <c r="M831" s="55"/>
      <c r="N831" s="56"/>
      <c r="O831" s="55"/>
      <c r="P831" s="55"/>
      <c r="Q831" s="55"/>
      <c r="R831" s="55"/>
      <c r="S831" s="55"/>
      <c r="T831" s="54">
        <v>3</v>
      </c>
      <c r="U831" s="53" t="s">
        <v>243</v>
      </c>
      <c r="V831" s="40" t="s">
        <v>131</v>
      </c>
      <c r="W831" s="15">
        <v>4</v>
      </c>
      <c r="X831" s="15"/>
      <c r="Y831" s="15" t="s">
        <v>71</v>
      </c>
      <c r="Z831" s="15"/>
      <c r="AA831" s="15"/>
      <c r="AB831" s="4">
        <v>114</v>
      </c>
      <c r="AC831" s="5" t="s">
        <v>245</v>
      </c>
      <c r="AD831" s="5" t="s">
        <v>105</v>
      </c>
      <c r="AE831" s="83"/>
      <c r="AH831" s="67"/>
      <c r="AI831"/>
      <c r="AJ831" s="67"/>
      <c r="AK831"/>
      <c r="AO831" s="39">
        <f t="shared" si="33"/>
        <v>0</v>
      </c>
      <c r="AP831" s="39"/>
      <c r="AQ831" s="39" t="str">
        <f t="shared" si="34"/>
        <v>Write In</v>
      </c>
    </row>
    <row r="832" spans="1:43" thickBot="1" x14ac:dyDescent="0.3">
      <c r="A832" s="75">
        <v>831</v>
      </c>
      <c r="B832" s="64">
        <v>19</v>
      </c>
      <c r="C832" s="66"/>
      <c r="D832" s="65"/>
      <c r="E832" s="55"/>
      <c r="F832" s="56"/>
      <c r="G832" s="58"/>
      <c r="H832" s="58"/>
      <c r="I832" s="58"/>
      <c r="J832" s="55"/>
      <c r="K832" s="55"/>
      <c r="L832" s="55"/>
      <c r="M832" s="55"/>
      <c r="N832" s="56"/>
      <c r="O832" s="55"/>
      <c r="P832" s="55"/>
      <c r="Q832" s="55"/>
      <c r="R832" s="55"/>
      <c r="S832" s="55"/>
      <c r="T832" s="54">
        <v>3</v>
      </c>
      <c r="U832" s="53" t="s">
        <v>243</v>
      </c>
      <c r="V832" s="40" t="s">
        <v>129</v>
      </c>
      <c r="W832" s="15">
        <v>4</v>
      </c>
      <c r="X832" s="15"/>
      <c r="Y832" s="15" t="s">
        <v>71</v>
      </c>
      <c r="Z832" s="15"/>
      <c r="AA832" s="15"/>
      <c r="AB832" s="4">
        <v>116</v>
      </c>
      <c r="AC832" s="5" t="s">
        <v>244</v>
      </c>
      <c r="AD832" s="5" t="s">
        <v>105</v>
      </c>
      <c r="AE832" s="83"/>
      <c r="AH832" s="67"/>
      <c r="AI832"/>
      <c r="AJ832" s="67"/>
      <c r="AK832"/>
      <c r="AO832" s="39">
        <f t="shared" si="33"/>
        <v>0</v>
      </c>
      <c r="AP832" s="39"/>
      <c r="AQ832" s="39">
        <f t="shared" si="34"/>
        <v>0</v>
      </c>
    </row>
    <row r="833" spans="1:43" ht="16.5" thickBot="1" x14ac:dyDescent="0.3">
      <c r="A833" s="75">
        <v>832</v>
      </c>
      <c r="B833" s="64">
        <v>20</v>
      </c>
      <c r="C833" s="74" t="s">
        <v>98</v>
      </c>
      <c r="D833" s="71"/>
      <c r="E833" s="58"/>
      <c r="F833" s="73"/>
      <c r="G833" s="59">
        <v>0</v>
      </c>
      <c r="H833" s="58">
        <v>0</v>
      </c>
      <c r="I833" s="58"/>
      <c r="J833" s="55"/>
      <c r="K833" s="55" t="s">
        <v>97</v>
      </c>
      <c r="L833" s="55"/>
      <c r="M833" s="55"/>
      <c r="N833" s="56"/>
      <c r="O833" s="55"/>
      <c r="P833" s="55"/>
      <c r="Q833" s="55"/>
      <c r="R833" s="55"/>
      <c r="S833" s="55"/>
      <c r="T833" s="54">
        <v>3</v>
      </c>
      <c r="U833" s="53" t="s">
        <v>243</v>
      </c>
      <c r="V833" s="40" t="s">
        <v>129</v>
      </c>
      <c r="W833" s="15">
        <v>4</v>
      </c>
      <c r="X833" s="15"/>
      <c r="Y833" s="15" t="s">
        <v>71</v>
      </c>
      <c r="Z833" s="15"/>
      <c r="AA833" s="15"/>
      <c r="AE833" s="83"/>
      <c r="AH833" s="67"/>
      <c r="AI833"/>
      <c r="AJ833" s="67"/>
      <c r="AK833"/>
      <c r="AO833" s="39">
        <f t="shared" si="33"/>
        <v>0</v>
      </c>
      <c r="AP833" s="39"/>
      <c r="AQ833" s="39">
        <f t="shared" si="34"/>
        <v>0</v>
      </c>
    </row>
    <row r="834" spans="1:43" ht="16.5" thickBot="1" x14ac:dyDescent="0.3">
      <c r="A834" s="75">
        <v>833</v>
      </c>
      <c r="B834" s="64">
        <v>21</v>
      </c>
      <c r="C834" s="74" t="s">
        <v>96</v>
      </c>
      <c r="D834" s="71"/>
      <c r="E834" s="58"/>
      <c r="F834" s="73"/>
      <c r="G834" s="59">
        <v>0</v>
      </c>
      <c r="H834" s="58">
        <v>0</v>
      </c>
      <c r="I834" s="58"/>
      <c r="J834" s="55"/>
      <c r="K834" s="55" t="s">
        <v>95</v>
      </c>
      <c r="L834" s="55"/>
      <c r="M834" s="55"/>
      <c r="N834" s="56"/>
      <c r="O834" s="55"/>
      <c r="P834" s="55"/>
      <c r="Q834" s="55"/>
      <c r="R834" s="55"/>
      <c r="S834" s="55"/>
      <c r="T834" s="54">
        <v>3</v>
      </c>
      <c r="U834" s="53" t="s">
        <v>243</v>
      </c>
      <c r="V834" s="40" t="s">
        <v>129</v>
      </c>
      <c r="W834" s="15">
        <v>4</v>
      </c>
      <c r="X834" s="15"/>
      <c r="Y834" s="15" t="s">
        <v>71</v>
      </c>
      <c r="Z834" s="15"/>
      <c r="AA834" s="15"/>
      <c r="AH834" s="67"/>
      <c r="AI834"/>
      <c r="AJ834" s="67"/>
      <c r="AK834"/>
      <c r="AO834" s="39">
        <f t="shared" ref="AO834:AO897" si="35">_xlfn.XLOOKUP(B834,$AH$4:$AH$11,$AI$4:$AI$11,0)</f>
        <v>0</v>
      </c>
      <c r="AP834" s="39"/>
      <c r="AQ834" s="39">
        <f t="shared" si="34"/>
        <v>0</v>
      </c>
    </row>
    <row r="835" spans="1:43" ht="16.5" thickBot="1" x14ac:dyDescent="0.3">
      <c r="A835" s="75">
        <v>834</v>
      </c>
      <c r="B835" s="64">
        <v>22</v>
      </c>
      <c r="C835" s="74" t="s">
        <v>77</v>
      </c>
      <c r="D835" s="71"/>
      <c r="E835" s="58">
        <v>1056</v>
      </c>
      <c r="F835" s="80">
        <v>115</v>
      </c>
      <c r="G835" s="59">
        <v>0</v>
      </c>
      <c r="H835" s="58">
        <v>1</v>
      </c>
      <c r="I835" s="58" t="s">
        <v>107</v>
      </c>
      <c r="J835" s="55"/>
      <c r="K835" s="55" t="s">
        <v>93</v>
      </c>
      <c r="L835" s="55"/>
      <c r="M835" s="55"/>
      <c r="N835" s="56"/>
      <c r="O835" s="55"/>
      <c r="P835" s="55"/>
      <c r="Q835" s="55"/>
      <c r="R835" s="55"/>
      <c r="S835" s="55"/>
      <c r="T835" s="54">
        <v>3</v>
      </c>
      <c r="U835" s="53" t="s">
        <v>243</v>
      </c>
      <c r="V835" s="40" t="s">
        <v>129</v>
      </c>
      <c r="W835" s="15">
        <v>4</v>
      </c>
      <c r="X835" s="15"/>
      <c r="Y835" s="15" t="s">
        <v>71</v>
      </c>
      <c r="Z835" s="15"/>
      <c r="AA835" s="15"/>
      <c r="AH835" s="67"/>
      <c r="AI835"/>
      <c r="AJ835" s="67"/>
      <c r="AK835"/>
      <c r="AO835" s="39">
        <f t="shared" si="35"/>
        <v>0</v>
      </c>
      <c r="AP835" s="39"/>
      <c r="AQ835" s="39">
        <f t="shared" si="34"/>
        <v>0</v>
      </c>
    </row>
    <row r="836" spans="1:43" ht="16.5" thickBot="1" x14ac:dyDescent="0.3">
      <c r="A836" s="75">
        <v>835</v>
      </c>
      <c r="B836" s="64">
        <v>23</v>
      </c>
      <c r="C836" s="74" t="s">
        <v>77</v>
      </c>
      <c r="D836" s="71"/>
      <c r="E836" s="58">
        <v>1056</v>
      </c>
      <c r="F836" s="80">
        <v>116</v>
      </c>
      <c r="G836" s="59">
        <v>0</v>
      </c>
      <c r="H836" s="58">
        <v>1</v>
      </c>
      <c r="I836" s="58" t="s">
        <v>105</v>
      </c>
      <c r="J836" s="55"/>
      <c r="K836" s="55" t="s">
        <v>77</v>
      </c>
      <c r="L836" s="55"/>
      <c r="M836" s="55"/>
      <c r="N836" s="56"/>
      <c r="O836" s="55"/>
      <c r="P836" s="55"/>
      <c r="Q836" s="55"/>
      <c r="R836" s="55"/>
      <c r="S836" s="55"/>
      <c r="T836" s="54">
        <v>3</v>
      </c>
      <c r="U836" s="53" t="s">
        <v>243</v>
      </c>
      <c r="V836" s="40" t="s">
        <v>129</v>
      </c>
      <c r="W836" s="15">
        <v>4</v>
      </c>
      <c r="X836" s="15"/>
      <c r="Y836" s="15" t="s">
        <v>71</v>
      </c>
      <c r="Z836" s="15"/>
      <c r="AA836" s="15"/>
      <c r="AH836" s="67"/>
      <c r="AI836"/>
      <c r="AJ836" s="67"/>
      <c r="AK836"/>
      <c r="AO836" s="39">
        <f t="shared" si="35"/>
        <v>0</v>
      </c>
      <c r="AP836" s="39"/>
      <c r="AQ836" s="39">
        <f t="shared" si="34"/>
        <v>0</v>
      </c>
    </row>
    <row r="837" spans="1:43" ht="16.5" thickBot="1" x14ac:dyDescent="0.3">
      <c r="A837" s="75">
        <v>836</v>
      </c>
      <c r="B837" s="64">
        <v>24</v>
      </c>
      <c r="C837" s="72" t="s">
        <v>92</v>
      </c>
      <c r="D837" s="71"/>
      <c r="E837" s="68"/>
      <c r="F837" s="70"/>
      <c r="G837" s="59"/>
      <c r="H837" s="69"/>
      <c r="I837" s="69"/>
      <c r="J837" s="68"/>
      <c r="K837" s="68" t="s">
        <v>91</v>
      </c>
      <c r="L837" s="55"/>
      <c r="M837" s="55"/>
      <c r="N837" s="56"/>
      <c r="O837" s="55"/>
      <c r="P837" s="55"/>
      <c r="Q837" s="55"/>
      <c r="R837" s="55"/>
      <c r="S837" s="55"/>
      <c r="T837" s="54">
        <v>3</v>
      </c>
      <c r="U837" s="53" t="s">
        <v>243</v>
      </c>
      <c r="V837" s="40" t="s">
        <v>129</v>
      </c>
      <c r="W837" s="15">
        <v>4</v>
      </c>
      <c r="X837" s="15"/>
      <c r="Y837" s="15" t="s">
        <v>71</v>
      </c>
      <c r="Z837" s="15"/>
      <c r="AA837" s="15"/>
      <c r="AH837" s="67"/>
      <c r="AI837"/>
      <c r="AJ837" s="67"/>
      <c r="AK837"/>
      <c r="AO837" s="39">
        <f t="shared" si="35"/>
        <v>0</v>
      </c>
      <c r="AP837" s="39"/>
      <c r="AQ837" s="39">
        <f t="shared" ref="AQ837:AQ900" si="36">_xlfn.XLOOKUP(B837,$AH$12:$AH$19,$AI$12:$AI$19,0)</f>
        <v>0</v>
      </c>
    </row>
    <row r="838" spans="1:43" x14ac:dyDescent="0.25">
      <c r="A838" s="75">
        <v>837</v>
      </c>
      <c r="B838" s="64">
        <v>25</v>
      </c>
      <c r="C838" s="66"/>
      <c r="D838" s="65"/>
      <c r="E838" s="55"/>
      <c r="F838" s="56"/>
      <c r="G838" s="59"/>
      <c r="H838" s="58"/>
      <c r="I838" s="58"/>
      <c r="J838" s="55"/>
      <c r="K838" s="55"/>
      <c r="L838" s="55"/>
      <c r="M838" s="55"/>
      <c r="N838" s="56"/>
      <c r="O838" s="55"/>
      <c r="P838" s="55"/>
      <c r="Q838" s="55"/>
      <c r="R838" s="55"/>
      <c r="S838" s="55"/>
      <c r="T838" s="54">
        <v>3</v>
      </c>
      <c r="U838" s="53" t="s">
        <v>243</v>
      </c>
      <c r="V838" s="40" t="s">
        <v>129</v>
      </c>
      <c r="W838" s="15">
        <v>4</v>
      </c>
      <c r="X838" s="15"/>
      <c r="Y838" s="15" t="s">
        <v>71</v>
      </c>
      <c r="Z838" s="15"/>
      <c r="AA838" s="15"/>
      <c r="AH838" s="67"/>
      <c r="AI838"/>
      <c r="AJ838" s="67"/>
      <c r="AK838"/>
      <c r="AL838"/>
      <c r="AM838"/>
      <c r="AN838"/>
      <c r="AO838" s="39">
        <f t="shared" si="35"/>
        <v>0</v>
      </c>
      <c r="AP838" s="39"/>
      <c r="AQ838" s="39">
        <f t="shared" si="36"/>
        <v>0</v>
      </c>
    </row>
    <row r="839" spans="1:43" x14ac:dyDescent="0.25">
      <c r="A839" s="75">
        <v>838</v>
      </c>
      <c r="B839" s="64">
        <v>26</v>
      </c>
      <c r="C839" s="63" t="s">
        <v>90</v>
      </c>
      <c r="D839" s="62"/>
      <c r="E839" s="61">
        <f>SUBTOTAL(9,G817:G837)</f>
        <v>4</v>
      </c>
      <c r="F839" s="60"/>
      <c r="G839" s="59"/>
      <c r="H839" s="58"/>
      <c r="I839" s="57"/>
      <c r="J839" s="55"/>
      <c r="K839" s="55" t="s">
        <v>89</v>
      </c>
      <c r="L839" s="55"/>
      <c r="M839" s="55"/>
      <c r="N839" s="56"/>
      <c r="O839" s="55"/>
      <c r="P839" s="55"/>
      <c r="Q839" s="55"/>
      <c r="R839" s="55"/>
      <c r="S839" s="55"/>
      <c r="T839" s="54">
        <v>3</v>
      </c>
      <c r="U839" s="53" t="s">
        <v>243</v>
      </c>
      <c r="V839" s="40" t="s">
        <v>129</v>
      </c>
      <c r="W839" s="15">
        <v>4</v>
      </c>
      <c r="X839" s="15"/>
      <c r="Y839" s="15" t="s">
        <v>71</v>
      </c>
      <c r="Z839" s="15"/>
      <c r="AA839" s="15"/>
      <c r="AH839" s="67"/>
      <c r="AI839"/>
      <c r="AJ839" s="67"/>
      <c r="AK839"/>
      <c r="AL839"/>
      <c r="AM839"/>
      <c r="AN839"/>
      <c r="AO839" s="39">
        <f t="shared" si="35"/>
        <v>0</v>
      </c>
      <c r="AP839" s="39"/>
      <c r="AQ839" s="39">
        <f t="shared" si="36"/>
        <v>0</v>
      </c>
    </row>
    <row r="840" spans="1:43" ht="16.5" thickBot="1" x14ac:dyDescent="0.3">
      <c r="A840" s="75">
        <v>839</v>
      </c>
      <c r="B840" s="52">
        <v>27</v>
      </c>
      <c r="C840" s="51" t="s">
        <v>88</v>
      </c>
      <c r="D840" s="50"/>
      <c r="E840" s="49">
        <f>SUBTOTAL(9,H817:H837)</f>
        <v>6</v>
      </c>
      <c r="F840" s="48">
        <f>SUBTOTAL(9,H817:H833)</f>
        <v>4</v>
      </c>
      <c r="G840" s="47"/>
      <c r="H840" s="46"/>
      <c r="I840" s="46"/>
      <c r="J840" s="45"/>
      <c r="K840" s="43" t="s">
        <v>87</v>
      </c>
      <c r="L840" s="43"/>
      <c r="M840" s="43"/>
      <c r="N840" s="44"/>
      <c r="O840" s="43"/>
      <c r="P840" s="43"/>
      <c r="Q840" s="43"/>
      <c r="R840" s="43"/>
      <c r="S840" s="43"/>
      <c r="T840" s="42">
        <v>3</v>
      </c>
      <c r="U840" s="106" t="s">
        <v>243</v>
      </c>
      <c r="V840" s="40" t="s">
        <v>129</v>
      </c>
      <c r="W840" s="15">
        <v>4</v>
      </c>
      <c r="X840" s="15"/>
      <c r="Y840" s="15" t="s">
        <v>71</v>
      </c>
      <c r="Z840" s="15"/>
      <c r="AA840" s="15"/>
      <c r="AH840" s="67"/>
      <c r="AI840"/>
      <c r="AJ840" s="67"/>
      <c r="AK840"/>
      <c r="AL840"/>
      <c r="AM840"/>
      <c r="AN840"/>
      <c r="AO840" s="39">
        <f t="shared" si="35"/>
        <v>0</v>
      </c>
      <c r="AP840" s="39"/>
      <c r="AQ840" s="39">
        <f t="shared" si="36"/>
        <v>0</v>
      </c>
    </row>
    <row r="841" spans="1:43" ht="16.5" thickBot="1" x14ac:dyDescent="0.3">
      <c r="A841" s="38">
        <v>840</v>
      </c>
      <c r="G841" s="13"/>
      <c r="U841" s="2" t="s">
        <v>194</v>
      </c>
      <c r="V841" s="40"/>
      <c r="W841" s="15"/>
      <c r="X841" s="15"/>
      <c r="Y841" s="15" t="s">
        <v>71</v>
      </c>
      <c r="Z841" s="15"/>
      <c r="AA841" s="15"/>
      <c r="AH841" s="67"/>
      <c r="AI841"/>
      <c r="AJ841" s="67"/>
      <c r="AK841"/>
      <c r="AL841"/>
      <c r="AM841"/>
      <c r="AN841"/>
      <c r="AO841" s="39">
        <f t="shared" si="35"/>
        <v>0</v>
      </c>
      <c r="AP841" s="39"/>
      <c r="AQ841" s="39">
        <f t="shared" si="36"/>
        <v>0</v>
      </c>
    </row>
    <row r="842" spans="1:43" x14ac:dyDescent="0.25">
      <c r="A842" s="75">
        <v>841</v>
      </c>
      <c r="B842" s="105">
        <v>1</v>
      </c>
      <c r="C842" s="104" t="s">
        <v>27</v>
      </c>
      <c r="D842" s="103"/>
      <c r="E842" s="101"/>
      <c r="F842" s="102"/>
      <c r="G842" s="101" t="s">
        <v>241</v>
      </c>
      <c r="H842" s="98"/>
      <c r="I842" s="98"/>
      <c r="J842" s="98"/>
      <c r="K842" s="100" t="s">
        <v>118</v>
      </c>
      <c r="L842" s="98"/>
      <c r="M842" s="98"/>
      <c r="N842" s="99"/>
      <c r="O842" s="98"/>
      <c r="P842" s="98"/>
      <c r="Q842" s="98"/>
      <c r="R842" s="98"/>
      <c r="S842" s="98"/>
      <c r="T842" s="97">
        <v>1</v>
      </c>
      <c r="U842" s="96" t="s">
        <v>241</v>
      </c>
      <c r="V842" s="40" t="s">
        <v>135</v>
      </c>
      <c r="W842" s="15"/>
      <c r="X842" s="15"/>
      <c r="Y842" s="15" t="s">
        <v>71</v>
      </c>
      <c r="Z842" s="15"/>
      <c r="AA842" s="15"/>
      <c r="AH842" s="67"/>
      <c r="AI842"/>
      <c r="AJ842" s="67"/>
      <c r="AK842"/>
      <c r="AL842"/>
      <c r="AM842"/>
      <c r="AN842"/>
      <c r="AO842" s="39">
        <f t="shared" si="35"/>
        <v>0</v>
      </c>
      <c r="AP842" s="39"/>
      <c r="AQ842" s="39">
        <f t="shared" si="36"/>
        <v>0</v>
      </c>
    </row>
    <row r="843" spans="1:43" ht="16.5" thickBot="1" x14ac:dyDescent="0.3">
      <c r="A843" s="75">
        <v>842</v>
      </c>
      <c r="B843" s="64">
        <v>2</v>
      </c>
      <c r="C843" s="66" t="s">
        <v>116</v>
      </c>
      <c r="D843" s="65"/>
      <c r="E843" s="55"/>
      <c r="F843" s="56"/>
      <c r="H843" s="55"/>
      <c r="I843" s="58"/>
      <c r="J843" s="55"/>
      <c r="K843" s="55" t="s">
        <v>115</v>
      </c>
      <c r="L843" s="55"/>
      <c r="M843" s="55"/>
      <c r="N843" s="56"/>
      <c r="O843" s="55"/>
      <c r="P843" s="55"/>
      <c r="Q843" s="55"/>
      <c r="R843" s="55"/>
      <c r="S843" s="55"/>
      <c r="T843" s="54">
        <v>1</v>
      </c>
      <c r="U843" s="53" t="s">
        <v>241</v>
      </c>
      <c r="V843" s="40" t="s">
        <v>134</v>
      </c>
      <c r="W843" s="15"/>
      <c r="X843" s="15"/>
      <c r="Y843" s="15" t="s">
        <v>71</v>
      </c>
      <c r="Z843" s="15"/>
      <c r="AA843" s="15"/>
      <c r="AH843" s="67"/>
      <c r="AI843"/>
      <c r="AJ843" s="67"/>
      <c r="AK843"/>
      <c r="AL843"/>
      <c r="AM843"/>
      <c r="AN843"/>
      <c r="AO843" s="39">
        <f t="shared" si="35"/>
        <v>0</v>
      </c>
      <c r="AP843" s="39"/>
      <c r="AQ843" s="39">
        <f t="shared" si="36"/>
        <v>0</v>
      </c>
    </row>
    <row r="844" spans="1:43" ht="16.5" hidden="1" thickBot="1" x14ac:dyDescent="0.3">
      <c r="A844" s="75">
        <v>843</v>
      </c>
      <c r="B844" s="64">
        <v>3</v>
      </c>
      <c r="C844" s="79" t="s">
        <v>113</v>
      </c>
      <c r="D844" s="78"/>
      <c r="E844" s="55"/>
      <c r="F844" s="56"/>
      <c r="H844" s="55"/>
      <c r="I844" s="58"/>
      <c r="J844" s="55"/>
      <c r="K844" s="55" t="s">
        <v>103</v>
      </c>
      <c r="L844" s="55"/>
      <c r="M844" s="55"/>
      <c r="N844" s="56"/>
      <c r="O844" s="55"/>
      <c r="P844" s="55"/>
      <c r="Q844" s="55"/>
      <c r="R844" s="55"/>
      <c r="S844" s="55"/>
      <c r="T844" s="55"/>
      <c r="U844" s="53" t="s">
        <v>241</v>
      </c>
      <c r="V844" s="40" t="s">
        <v>133</v>
      </c>
      <c r="W844" s="15"/>
      <c r="X844" s="15"/>
      <c r="Y844" s="15" t="s">
        <v>71</v>
      </c>
      <c r="Z844" s="15"/>
      <c r="AA844" s="15"/>
      <c r="AH844" s="67"/>
      <c r="AI844"/>
      <c r="AJ844" s="67"/>
      <c r="AK844"/>
      <c r="AL844"/>
      <c r="AM844"/>
      <c r="AN844"/>
      <c r="AO844" s="39" t="str">
        <f t="shared" si="35"/>
        <v>BOC District 2</v>
      </c>
      <c r="AP844" s="39"/>
      <c r="AQ844" s="39">
        <f t="shared" si="36"/>
        <v>0</v>
      </c>
    </row>
    <row r="845" spans="1:43" hidden="1" thickBot="1" x14ac:dyDescent="0.3">
      <c r="A845" s="75">
        <v>844</v>
      </c>
      <c r="B845" s="64">
        <v>4</v>
      </c>
      <c r="C845" s="66" t="str">
        <f>IF(G845=1,AO845," ")</f>
        <v xml:space="preserve"> </v>
      </c>
      <c r="D845" s="65"/>
      <c r="E845" s="55"/>
      <c r="F845" s="56"/>
      <c r="G845" s="58"/>
      <c r="H845" s="58"/>
      <c r="I845" s="58" t="str">
        <f>IF(C845=$AI$5,$AJ$5," ")</f>
        <v xml:space="preserve"> </v>
      </c>
      <c r="J845" s="55"/>
      <c r="K845" s="55" t="s">
        <v>103</v>
      </c>
      <c r="L845" s="55"/>
      <c r="M845" s="55"/>
      <c r="N845" s="56"/>
      <c r="O845" s="55"/>
      <c r="P845" s="55"/>
      <c r="Q845" s="55"/>
      <c r="R845" s="55"/>
      <c r="S845" s="55"/>
      <c r="T845" s="55"/>
      <c r="U845" s="53" t="s">
        <v>241</v>
      </c>
      <c r="V845" s="40" t="s">
        <v>133</v>
      </c>
      <c r="W845" s="15"/>
      <c r="X845" s="15"/>
      <c r="Y845" s="15" t="s">
        <v>71</v>
      </c>
      <c r="Z845" s="15"/>
      <c r="AA845" s="15"/>
      <c r="AH845" s="67"/>
      <c r="AI845"/>
      <c r="AJ845" s="67"/>
      <c r="AK845"/>
      <c r="AL845"/>
      <c r="AM845"/>
      <c r="AN845"/>
      <c r="AO845" s="39" t="str">
        <f t="shared" si="35"/>
        <v xml:space="preserve">Alicia Adams </v>
      </c>
      <c r="AP845" s="39"/>
      <c r="AQ845" s="39">
        <f t="shared" si="36"/>
        <v>0</v>
      </c>
    </row>
    <row r="846" spans="1:43" hidden="1" thickBot="1" x14ac:dyDescent="0.3">
      <c r="A846" s="75">
        <v>845</v>
      </c>
      <c r="B846" s="64">
        <v>5</v>
      </c>
      <c r="C846" s="66" t="str">
        <f>IF(G846=1,AO846," ")</f>
        <v xml:space="preserve"> </v>
      </c>
      <c r="D846" s="65"/>
      <c r="E846" s="55"/>
      <c r="F846" s="56"/>
      <c r="G846" s="58"/>
      <c r="H846" s="58"/>
      <c r="I846" s="58" t="str">
        <f>IF(C846=$AI$6,$AJ$6," ")</f>
        <v xml:space="preserve"> </v>
      </c>
      <c r="J846" s="55"/>
      <c r="K846" s="55" t="s">
        <v>103</v>
      </c>
      <c r="L846" s="55"/>
      <c r="M846" s="55"/>
      <c r="N846" s="56"/>
      <c r="O846" s="55"/>
      <c r="P846" s="55"/>
      <c r="Q846" s="55"/>
      <c r="R846" s="55"/>
      <c r="S846" s="55"/>
      <c r="T846" s="55"/>
      <c r="U846" s="53" t="s">
        <v>241</v>
      </c>
      <c r="V846" s="40" t="s">
        <v>133</v>
      </c>
      <c r="W846" s="15"/>
      <c r="X846" s="15"/>
      <c r="Y846" s="15" t="s">
        <v>71</v>
      </c>
      <c r="Z846" s="15"/>
      <c r="AA846" s="15"/>
      <c r="AH846" s="67"/>
      <c r="AI846"/>
      <c r="AJ846" s="67"/>
      <c r="AK846"/>
      <c r="AO846" s="39" t="str">
        <f t="shared" si="35"/>
        <v>Erick Allen</v>
      </c>
      <c r="AP846" s="39"/>
      <c r="AQ846" s="39">
        <f t="shared" si="36"/>
        <v>0</v>
      </c>
    </row>
    <row r="847" spans="1:43" hidden="1" thickBot="1" x14ac:dyDescent="0.3">
      <c r="A847" s="75">
        <v>846</v>
      </c>
      <c r="B847" s="64">
        <v>6</v>
      </c>
      <c r="C847" s="66" t="str">
        <f>IF(G847=1,AO847," ")</f>
        <v xml:space="preserve"> </v>
      </c>
      <c r="D847" s="65"/>
      <c r="E847" s="55"/>
      <c r="F847" s="56"/>
      <c r="G847" s="58"/>
      <c r="H847" s="58"/>
      <c r="I847" s="58" t="str">
        <f>IF(C847=$AI$7,$AJ$7," ")</f>
        <v xml:space="preserve"> </v>
      </c>
      <c r="J847" s="55"/>
      <c r="K847" s="55" t="s">
        <v>103</v>
      </c>
      <c r="L847" s="55"/>
      <c r="M847" s="55"/>
      <c r="N847" s="56"/>
      <c r="O847" s="55"/>
      <c r="P847" s="55"/>
      <c r="Q847" s="55"/>
      <c r="R847" s="55"/>
      <c r="S847" s="55"/>
      <c r="T847" s="55"/>
      <c r="U847" s="53" t="s">
        <v>241</v>
      </c>
      <c r="V847" s="40" t="s">
        <v>133</v>
      </c>
      <c r="W847" s="15"/>
      <c r="X847" s="15"/>
      <c r="Y847" s="15" t="s">
        <v>71</v>
      </c>
      <c r="Z847" s="15"/>
      <c r="AA847" s="15"/>
      <c r="AH847" s="67"/>
      <c r="AI847"/>
      <c r="AJ847" s="67"/>
      <c r="AK847"/>
      <c r="AO847" s="39" t="str">
        <f t="shared" si="35"/>
        <v>Jaha V. Howard</v>
      </c>
      <c r="AP847" s="39"/>
      <c r="AQ847" s="39">
        <f t="shared" si="36"/>
        <v>0</v>
      </c>
    </row>
    <row r="848" spans="1:43" hidden="1" thickBot="1" x14ac:dyDescent="0.3">
      <c r="A848" s="75">
        <v>847</v>
      </c>
      <c r="B848" s="64">
        <v>7</v>
      </c>
      <c r="C848" s="66" t="str">
        <f>IF(G848=1,AO848," ")</f>
        <v xml:space="preserve"> </v>
      </c>
      <c r="D848" s="65"/>
      <c r="E848" s="55"/>
      <c r="F848" s="56"/>
      <c r="G848" s="58"/>
      <c r="H848" s="58"/>
      <c r="I848" s="58" t="str">
        <f>IF(C848=$AI$8,$AJ$8," ")</f>
        <v xml:space="preserve"> </v>
      </c>
      <c r="J848" s="55"/>
      <c r="K848" s="55" t="s">
        <v>103</v>
      </c>
      <c r="L848" s="55"/>
      <c r="M848" s="55"/>
      <c r="N848" s="56"/>
      <c r="O848" s="55"/>
      <c r="P848" s="55"/>
      <c r="Q848" s="55"/>
      <c r="R848" s="55"/>
      <c r="S848" s="55"/>
      <c r="T848" s="55"/>
      <c r="U848" s="53" t="s">
        <v>241</v>
      </c>
      <c r="V848" s="40" t="s">
        <v>133</v>
      </c>
      <c r="W848" s="15"/>
      <c r="X848" s="15"/>
      <c r="Y848" s="15" t="s">
        <v>71</v>
      </c>
      <c r="Z848" s="15"/>
      <c r="AA848" s="15"/>
      <c r="AH848" s="67"/>
      <c r="AI848"/>
      <c r="AJ848" s="67"/>
      <c r="AK848"/>
      <c r="AO848" s="39" t="str">
        <f t="shared" si="35"/>
        <v>Tanisha Whorton</v>
      </c>
      <c r="AP848" s="39"/>
      <c r="AQ848" s="39">
        <f t="shared" si="36"/>
        <v>0</v>
      </c>
    </row>
    <row r="849" spans="1:43" hidden="1" thickBot="1" x14ac:dyDescent="0.3">
      <c r="A849" s="75">
        <v>848</v>
      </c>
      <c r="B849" s="64">
        <v>8</v>
      </c>
      <c r="C849" s="66" t="str">
        <f>IF(G849=1,AO849," ")</f>
        <v xml:space="preserve"> </v>
      </c>
      <c r="D849" s="65"/>
      <c r="E849" s="55"/>
      <c r="F849" s="56"/>
      <c r="G849" s="58"/>
      <c r="H849" s="58"/>
      <c r="I849" s="58" t="str">
        <f>IF(C849=$AI$9,$AJ$9," ")</f>
        <v xml:space="preserve"> </v>
      </c>
      <c r="J849" s="55"/>
      <c r="K849" s="55" t="s">
        <v>103</v>
      </c>
      <c r="L849" s="55"/>
      <c r="M849" s="55"/>
      <c r="N849" s="56"/>
      <c r="O849" s="55"/>
      <c r="P849" s="55"/>
      <c r="Q849" s="55"/>
      <c r="R849" s="55"/>
      <c r="S849" s="55"/>
      <c r="T849" s="55"/>
      <c r="U849" s="53" t="s">
        <v>241</v>
      </c>
      <c r="V849" s="40" t="s">
        <v>133</v>
      </c>
      <c r="W849" s="15"/>
      <c r="X849" s="15"/>
      <c r="Y849" s="15" t="s">
        <v>71</v>
      </c>
      <c r="Z849" s="15"/>
      <c r="AA849" s="15"/>
      <c r="AH849" s="67"/>
      <c r="AI849"/>
      <c r="AJ849" s="67"/>
      <c r="AK849"/>
      <c r="AO849" s="39" t="str">
        <f t="shared" si="35"/>
        <v>Tracy Stevenson</v>
      </c>
      <c r="AP849" s="39"/>
      <c r="AQ849" s="39">
        <f t="shared" si="36"/>
        <v>0</v>
      </c>
    </row>
    <row r="850" spans="1:43" hidden="1" thickBot="1" x14ac:dyDescent="0.3">
      <c r="A850" s="75">
        <v>849</v>
      </c>
      <c r="B850" s="64">
        <v>9</v>
      </c>
      <c r="C850" s="74" t="str">
        <f>IF(G850=1,AQ850,IF(G850="BLK",$AI$17," "))</f>
        <v xml:space="preserve"> </v>
      </c>
      <c r="D850" s="129"/>
      <c r="E850" s="55"/>
      <c r="F850" s="56"/>
      <c r="G850" s="58"/>
      <c r="H850" s="58"/>
      <c r="I850" s="58" t="str">
        <f>IF(C850=$AI$10,$AJ$10," ")</f>
        <v xml:space="preserve"> </v>
      </c>
      <c r="J850" s="55"/>
      <c r="K850" s="55" t="s">
        <v>103</v>
      </c>
      <c r="L850" s="55"/>
      <c r="M850" s="55"/>
      <c r="N850" s="56"/>
      <c r="O850" s="55"/>
      <c r="P850" s="55"/>
      <c r="Q850" s="55"/>
      <c r="R850" s="55"/>
      <c r="S850" s="55"/>
      <c r="T850" s="55"/>
      <c r="U850" s="53" t="s">
        <v>241</v>
      </c>
      <c r="V850" s="40" t="s">
        <v>133</v>
      </c>
      <c r="W850" s="15"/>
      <c r="X850" s="15"/>
      <c r="Y850" s="15" t="s">
        <v>71</v>
      </c>
      <c r="Z850" s="15"/>
      <c r="AA850" s="15"/>
      <c r="AH850" s="67"/>
      <c r="AI850"/>
      <c r="AJ850" s="67"/>
      <c r="AK850"/>
      <c r="AO850" s="39" t="str">
        <f t="shared" si="35"/>
        <v>BLANK</v>
      </c>
      <c r="AP850" s="39"/>
      <c r="AQ850" s="39">
        <f t="shared" si="36"/>
        <v>0</v>
      </c>
    </row>
    <row r="851" spans="1:43" hidden="1" thickBot="1" x14ac:dyDescent="0.3">
      <c r="A851" s="75">
        <v>850</v>
      </c>
      <c r="B851" s="64">
        <v>10</v>
      </c>
      <c r="C851" s="66" t="str">
        <f>IF(G851=1,AO851," ")</f>
        <v xml:space="preserve"> </v>
      </c>
      <c r="D851" s="65"/>
      <c r="E851" s="55"/>
      <c r="F851" s="56"/>
      <c r="G851" s="58"/>
      <c r="H851" s="58"/>
      <c r="I851" s="58" t="str">
        <f>IF(C851=$AI$10,$AJ$10," ")</f>
        <v xml:space="preserve"> </v>
      </c>
      <c r="J851" s="55"/>
      <c r="K851" s="55" t="s">
        <v>103</v>
      </c>
      <c r="L851" s="55"/>
      <c r="M851" s="55"/>
      <c r="N851" s="56"/>
      <c r="O851" s="55"/>
      <c r="P851" s="55"/>
      <c r="Q851" s="55"/>
      <c r="R851" s="55"/>
      <c r="S851" s="55"/>
      <c r="T851" s="55"/>
      <c r="U851" s="53" t="s">
        <v>241</v>
      </c>
      <c r="V851" s="40" t="s">
        <v>133</v>
      </c>
      <c r="W851" s="15"/>
      <c r="X851" s="15"/>
      <c r="Y851" s="15" t="s">
        <v>71</v>
      </c>
      <c r="Z851" s="15"/>
      <c r="AA851" s="15"/>
      <c r="AH851" s="67"/>
      <c r="AI851"/>
      <c r="AJ851" s="67"/>
      <c r="AK851"/>
      <c r="AO851" s="39" t="str">
        <f t="shared" si="35"/>
        <v>Write In</v>
      </c>
      <c r="AP851" s="39"/>
      <c r="AQ851" s="39">
        <f t="shared" si="36"/>
        <v>0</v>
      </c>
    </row>
    <row r="852" spans="1:43" ht="21.75" thickBot="1" x14ac:dyDescent="0.3">
      <c r="A852" s="75">
        <v>851</v>
      </c>
      <c r="B852" s="64">
        <v>11</v>
      </c>
      <c r="C852" s="92" t="s">
        <v>101</v>
      </c>
      <c r="D852" s="91" t="s">
        <v>112</v>
      </c>
      <c r="E852" s="87" t="s">
        <v>111</v>
      </c>
      <c r="F852" s="90" t="s">
        <v>110</v>
      </c>
      <c r="G852" s="113"/>
      <c r="H852" s="87"/>
      <c r="I852" s="87"/>
      <c r="J852" s="86"/>
      <c r="K852" s="86" t="s">
        <v>100</v>
      </c>
      <c r="L852" s="87">
        <v>1031</v>
      </c>
      <c r="M852" s="87" t="s">
        <v>109</v>
      </c>
      <c r="N852" s="88"/>
      <c r="O852" s="87"/>
      <c r="P852" s="87" t="s">
        <v>108</v>
      </c>
      <c r="Q852" s="87">
        <v>4</v>
      </c>
      <c r="R852" s="87"/>
      <c r="S852" s="86"/>
      <c r="T852" s="85">
        <v>1</v>
      </c>
      <c r="U852" s="84" t="s">
        <v>241</v>
      </c>
      <c r="V852" s="40" t="s">
        <v>131</v>
      </c>
      <c r="W852" s="15"/>
      <c r="X852" s="15"/>
      <c r="Y852" s="15" t="s">
        <v>71</v>
      </c>
      <c r="Z852" s="15"/>
      <c r="AA852" s="15"/>
      <c r="AH852" s="67"/>
      <c r="AI852"/>
      <c r="AJ852" s="67"/>
      <c r="AK852"/>
      <c r="AO852" s="39">
        <f t="shared" si="35"/>
        <v>0</v>
      </c>
      <c r="AP852" s="39"/>
      <c r="AQ852" s="39" t="str">
        <f t="shared" si="36"/>
        <v>BOC District 4</v>
      </c>
    </row>
    <row r="853" spans="1:43" thickBot="1" x14ac:dyDescent="0.3">
      <c r="A853" s="75">
        <v>852</v>
      </c>
      <c r="B853" s="64">
        <v>12</v>
      </c>
      <c r="C853" s="66" t="str">
        <f>IF(G853=1,AQ853," ")</f>
        <v>Julien Grhas</v>
      </c>
      <c r="D853" s="71"/>
      <c r="E853" s="82">
        <v>1031</v>
      </c>
      <c r="F853" s="80">
        <v>117</v>
      </c>
      <c r="G853" s="58">
        <v>1</v>
      </c>
      <c r="H853" s="58">
        <f>G853</f>
        <v>1</v>
      </c>
      <c r="I853" s="58" t="str">
        <f>IF(C853=$AI$13,$AJ$13," ")</f>
        <v>REP</v>
      </c>
      <c r="J853" s="55" t="s">
        <v>104</v>
      </c>
      <c r="K853" s="55" t="s">
        <v>100</v>
      </c>
      <c r="L853" s="55"/>
      <c r="M853" s="55"/>
      <c r="N853" s="56"/>
      <c r="O853" s="55"/>
      <c r="P853" s="55"/>
      <c r="Q853" s="55"/>
      <c r="R853" s="55"/>
      <c r="S853" s="55"/>
      <c r="T853" s="54">
        <v>1</v>
      </c>
      <c r="U853" s="53" t="s">
        <v>241</v>
      </c>
      <c r="V853" s="40" t="s">
        <v>131</v>
      </c>
      <c r="W853" s="15">
        <v>4</v>
      </c>
      <c r="X853" s="15"/>
      <c r="Y853" s="15" t="s">
        <v>71</v>
      </c>
      <c r="Z853" s="15"/>
      <c r="AA853" s="15"/>
      <c r="AB853" s="4">
        <v>117</v>
      </c>
      <c r="AC853" s="5" t="s">
        <v>242</v>
      </c>
      <c r="AD853" s="83" t="s">
        <v>107</v>
      </c>
      <c r="AH853" s="67"/>
      <c r="AI853"/>
      <c r="AJ853" s="67"/>
      <c r="AK853"/>
      <c r="AO853" s="39">
        <f t="shared" si="35"/>
        <v>0</v>
      </c>
      <c r="AP853" s="39"/>
      <c r="AQ853" s="39" t="str">
        <f t="shared" si="36"/>
        <v>Julien Grhas</v>
      </c>
    </row>
    <row r="854" spans="1:43" thickBot="1" x14ac:dyDescent="0.3">
      <c r="A854" s="75">
        <v>853</v>
      </c>
      <c r="B854" s="64">
        <v>13</v>
      </c>
      <c r="C854" s="66" t="str">
        <f>IF(G854=1,AQ854," ")</f>
        <v>Matthew Hardwick</v>
      </c>
      <c r="D854" s="71"/>
      <c r="E854" s="82">
        <v>1031</v>
      </c>
      <c r="F854" s="80">
        <v>117</v>
      </c>
      <c r="G854" s="58">
        <v>1</v>
      </c>
      <c r="H854" s="58">
        <f>G854</f>
        <v>1</v>
      </c>
      <c r="I854" s="58" t="str">
        <f>IF(C854=$AI$14,$AJ$14," ")</f>
        <v>REP</v>
      </c>
      <c r="J854" s="55" t="s">
        <v>104</v>
      </c>
      <c r="K854" s="55" t="s">
        <v>100</v>
      </c>
      <c r="L854" s="55"/>
      <c r="M854" s="55"/>
      <c r="N854" s="56"/>
      <c r="O854" s="55"/>
      <c r="P854" s="55"/>
      <c r="Q854" s="55"/>
      <c r="R854" s="55"/>
      <c r="S854" s="55"/>
      <c r="T854" s="54">
        <v>1</v>
      </c>
      <c r="U854" s="53" t="s">
        <v>241</v>
      </c>
      <c r="V854" s="40" t="s">
        <v>131</v>
      </c>
      <c r="W854" s="15">
        <v>4</v>
      </c>
      <c r="X854" s="15"/>
      <c r="Y854" s="15" t="s">
        <v>71</v>
      </c>
      <c r="Z854" s="15"/>
      <c r="AA854" s="15"/>
      <c r="AI854"/>
      <c r="AJ854" s="67"/>
      <c r="AK854"/>
      <c r="AO854" s="39">
        <f t="shared" si="35"/>
        <v>0</v>
      </c>
      <c r="AP854" s="39"/>
      <c r="AQ854" s="39" t="str">
        <f t="shared" si="36"/>
        <v>Matthew Hardwick</v>
      </c>
    </row>
    <row r="855" spans="1:43" thickBot="1" x14ac:dyDescent="0.3">
      <c r="A855" s="75">
        <v>854</v>
      </c>
      <c r="B855" s="64">
        <v>14</v>
      </c>
      <c r="C855" s="66" t="str">
        <f>IF(G855=1,AQ855," ")</f>
        <v>Yashica Marshall</v>
      </c>
      <c r="D855" s="71"/>
      <c r="E855" s="81">
        <v>1031</v>
      </c>
      <c r="F855" s="80">
        <v>118</v>
      </c>
      <c r="G855" s="58">
        <v>1</v>
      </c>
      <c r="H855" s="58">
        <f>G855</f>
        <v>1</v>
      </c>
      <c r="I855" s="58" t="str">
        <f>IF(C855=$AI$15,$AJ$15," ")</f>
        <v>DEM</v>
      </c>
      <c r="J855" s="55" t="s">
        <v>104</v>
      </c>
      <c r="K855" s="55" t="s">
        <v>100</v>
      </c>
      <c r="L855" s="55"/>
      <c r="M855" s="55"/>
      <c r="N855" s="56"/>
      <c r="O855" s="55"/>
      <c r="P855" s="55"/>
      <c r="Q855" s="55"/>
      <c r="R855" s="55"/>
      <c r="S855" s="55"/>
      <c r="T855" s="54">
        <v>1</v>
      </c>
      <c r="U855" s="53" t="s">
        <v>241</v>
      </c>
      <c r="V855" s="40" t="s">
        <v>131</v>
      </c>
      <c r="W855" s="15">
        <v>4</v>
      </c>
      <c r="X855" s="15"/>
      <c r="Y855" s="15" t="s">
        <v>71</v>
      </c>
      <c r="Z855" s="15"/>
      <c r="AA855" s="15"/>
      <c r="AB855" s="4">
        <v>118</v>
      </c>
      <c r="AC855" s="5" t="s">
        <v>242</v>
      </c>
      <c r="AD855" s="5" t="s">
        <v>105</v>
      </c>
      <c r="AI855"/>
      <c r="AJ855" s="67"/>
      <c r="AK855"/>
      <c r="AO855" s="39">
        <f t="shared" si="35"/>
        <v>0</v>
      </c>
      <c r="AP855" s="39"/>
      <c r="AQ855" s="39" t="str">
        <f t="shared" si="36"/>
        <v>Yashica Marshall</v>
      </c>
    </row>
    <row r="856" spans="1:43" thickBot="1" x14ac:dyDescent="0.3">
      <c r="A856" s="75">
        <v>855</v>
      </c>
      <c r="B856" s="64">
        <v>15</v>
      </c>
      <c r="C856" s="66" t="str">
        <f>IF(G856=1,AQ856," ")</f>
        <v>Monique Sheffield</v>
      </c>
      <c r="D856" s="71"/>
      <c r="E856" s="81">
        <v>1031</v>
      </c>
      <c r="F856" s="80">
        <v>118</v>
      </c>
      <c r="G856" s="58">
        <v>1</v>
      </c>
      <c r="H856" s="58">
        <f>G856</f>
        <v>1</v>
      </c>
      <c r="I856" s="58" t="str">
        <f>IF(C856=$AI$16,$AJ$16," ")</f>
        <v>DEM</v>
      </c>
      <c r="J856" s="55" t="s">
        <v>104</v>
      </c>
      <c r="K856" s="55" t="s">
        <v>100</v>
      </c>
      <c r="L856" s="55"/>
      <c r="M856" s="55"/>
      <c r="N856" s="56"/>
      <c r="O856" s="55"/>
      <c r="P856" s="55"/>
      <c r="Q856" s="55"/>
      <c r="R856" s="55"/>
      <c r="S856" s="55"/>
      <c r="T856" s="54">
        <v>1</v>
      </c>
      <c r="U856" s="53" t="s">
        <v>241</v>
      </c>
      <c r="V856" s="40" t="s">
        <v>131</v>
      </c>
      <c r="W856" s="15">
        <v>4</v>
      </c>
      <c r="X856" s="15"/>
      <c r="Y856" s="15" t="s">
        <v>71</v>
      </c>
      <c r="Z856" s="15"/>
      <c r="AA856" s="15"/>
      <c r="AI856"/>
      <c r="AJ856" s="67"/>
      <c r="AK856"/>
      <c r="AO856" s="39">
        <f t="shared" si="35"/>
        <v>0</v>
      </c>
      <c r="AP856" s="39"/>
      <c r="AQ856" s="39" t="str">
        <f t="shared" si="36"/>
        <v>Monique Sheffield</v>
      </c>
    </row>
    <row r="857" spans="1:43" ht="15" x14ac:dyDescent="0.25">
      <c r="A857" s="75">
        <v>856</v>
      </c>
      <c r="B857" s="64">
        <v>16</v>
      </c>
      <c r="C857" s="74" t="str">
        <f>IF(G857=1,AQ857,IF(G857="BLK",$AI$17," "))</f>
        <v xml:space="preserve"> </v>
      </c>
      <c r="D857" s="129"/>
      <c r="E857" s="55"/>
      <c r="F857" s="56"/>
      <c r="G857" s="58"/>
      <c r="H857" s="58"/>
      <c r="I857" s="58" t="str">
        <f>IF(C857=$AI$17,$AJ$17," ")</f>
        <v xml:space="preserve"> </v>
      </c>
      <c r="J857" s="55"/>
      <c r="K857" s="55" t="s">
        <v>100</v>
      </c>
      <c r="L857" s="55"/>
      <c r="M857" s="55"/>
      <c r="N857" s="56"/>
      <c r="O857" s="55"/>
      <c r="P857" s="55"/>
      <c r="Q857" s="55"/>
      <c r="R857" s="55"/>
      <c r="S857" s="55"/>
      <c r="T857" s="54">
        <v>1</v>
      </c>
      <c r="U857" s="53" t="s">
        <v>241</v>
      </c>
      <c r="V857" s="40" t="s">
        <v>131</v>
      </c>
      <c r="W857" s="15">
        <v>4</v>
      </c>
      <c r="X857" s="15"/>
      <c r="Y857" s="15" t="s">
        <v>71</v>
      </c>
      <c r="Z857" s="15"/>
      <c r="AA857" s="15"/>
      <c r="AI857"/>
      <c r="AJ857" s="67"/>
      <c r="AK857"/>
      <c r="AO857" s="39">
        <f t="shared" si="35"/>
        <v>0</v>
      </c>
      <c r="AP857" s="39"/>
      <c r="AQ857" s="39" t="str">
        <f t="shared" si="36"/>
        <v>BLANK</v>
      </c>
    </row>
    <row r="858" spans="1:43" ht="15" x14ac:dyDescent="0.25">
      <c r="A858" s="75">
        <v>857</v>
      </c>
      <c r="B858" s="64">
        <v>17</v>
      </c>
      <c r="C858" s="66" t="str">
        <f>IF(G858=1,AQ858," ")</f>
        <v xml:space="preserve"> </v>
      </c>
      <c r="D858" s="65"/>
      <c r="E858" s="55"/>
      <c r="F858" s="56"/>
      <c r="G858" s="58"/>
      <c r="H858" s="58"/>
      <c r="I858" s="58" t="str">
        <f>IF(C858=$AI$18,$AJ$18," ")</f>
        <v xml:space="preserve"> </v>
      </c>
      <c r="J858" s="55"/>
      <c r="K858" s="55" t="s">
        <v>100</v>
      </c>
      <c r="L858" s="55"/>
      <c r="M858" s="55"/>
      <c r="N858" s="56"/>
      <c r="O858" s="55"/>
      <c r="P858" s="55"/>
      <c r="Q858" s="55"/>
      <c r="R858" s="55"/>
      <c r="S858" s="55"/>
      <c r="T858" s="54">
        <v>1</v>
      </c>
      <c r="U858" s="53" t="s">
        <v>241</v>
      </c>
      <c r="V858" s="40" t="s">
        <v>131</v>
      </c>
      <c r="W858" s="15">
        <v>4</v>
      </c>
      <c r="X858" s="15"/>
      <c r="Y858" s="15" t="s">
        <v>71</v>
      </c>
      <c r="Z858" s="15"/>
      <c r="AA858" s="15"/>
      <c r="AI858"/>
      <c r="AJ858" s="67"/>
      <c r="AK858"/>
      <c r="AO858" s="39">
        <f t="shared" si="35"/>
        <v>0</v>
      </c>
      <c r="AP858" s="39"/>
      <c r="AQ858" s="39" t="str">
        <f t="shared" si="36"/>
        <v>BLANK</v>
      </c>
    </row>
    <row r="859" spans="1:43" ht="15" x14ac:dyDescent="0.25">
      <c r="A859" s="75">
        <v>858</v>
      </c>
      <c r="B859" s="64">
        <v>18</v>
      </c>
      <c r="C859" s="66" t="str">
        <f>IF(G859=1,AQ859," ")</f>
        <v xml:space="preserve"> </v>
      </c>
      <c r="D859" s="65"/>
      <c r="E859" s="55"/>
      <c r="F859" s="56"/>
      <c r="G859" s="58"/>
      <c r="H859" s="58"/>
      <c r="I859" s="58" t="str">
        <f>IF(C859=$AI$19,$AJ$19," ")</f>
        <v xml:space="preserve"> </v>
      </c>
      <c r="J859" s="55"/>
      <c r="K859" s="55" t="s">
        <v>100</v>
      </c>
      <c r="L859" s="55"/>
      <c r="M859" s="55"/>
      <c r="N859" s="56"/>
      <c r="O859" s="55"/>
      <c r="P859" s="55"/>
      <c r="Q859" s="55"/>
      <c r="R859" s="55"/>
      <c r="S859" s="55"/>
      <c r="T859" s="54">
        <v>1</v>
      </c>
      <c r="U859" s="53" t="s">
        <v>241</v>
      </c>
      <c r="V859" s="40" t="s">
        <v>131</v>
      </c>
      <c r="W859" s="15">
        <v>4</v>
      </c>
      <c r="X859" s="15"/>
      <c r="Y859" s="15" t="s">
        <v>71</v>
      </c>
      <c r="Z859" s="15"/>
      <c r="AA859" s="15"/>
      <c r="AI859"/>
      <c r="AJ859" s="67"/>
      <c r="AK859"/>
      <c r="AO859" s="39">
        <f t="shared" si="35"/>
        <v>0</v>
      </c>
      <c r="AP859" s="39"/>
      <c r="AQ859" s="39" t="str">
        <f t="shared" si="36"/>
        <v>Write In</v>
      </c>
    </row>
    <row r="860" spans="1:43" thickBot="1" x14ac:dyDescent="0.3">
      <c r="A860" s="75">
        <v>859</v>
      </c>
      <c r="B860" s="64">
        <v>19</v>
      </c>
      <c r="C860" s="66"/>
      <c r="D860" s="65"/>
      <c r="E860" s="55"/>
      <c r="F860" s="56"/>
      <c r="G860" s="58"/>
      <c r="H860" s="58"/>
      <c r="I860" s="58"/>
      <c r="J860" s="55"/>
      <c r="K860" s="55"/>
      <c r="L860" s="55"/>
      <c r="M860" s="55"/>
      <c r="N860" s="56"/>
      <c r="O860" s="55"/>
      <c r="P860" s="55"/>
      <c r="Q860" s="55"/>
      <c r="R860" s="55"/>
      <c r="S860" s="55"/>
      <c r="T860" s="54">
        <v>1</v>
      </c>
      <c r="U860" s="53" t="s">
        <v>241</v>
      </c>
      <c r="V860" s="40" t="s">
        <v>129</v>
      </c>
      <c r="W860" s="15">
        <v>4</v>
      </c>
      <c r="X860" s="15"/>
      <c r="Y860" s="15" t="s">
        <v>71</v>
      </c>
      <c r="Z860" s="15"/>
      <c r="AA860" s="15"/>
      <c r="AI860"/>
      <c r="AJ860" s="67"/>
      <c r="AK860"/>
      <c r="AO860" s="39">
        <f t="shared" si="35"/>
        <v>0</v>
      </c>
      <c r="AP860" s="39"/>
      <c r="AQ860" s="39">
        <f t="shared" si="36"/>
        <v>0</v>
      </c>
    </row>
    <row r="861" spans="1:43" ht="16.5" thickBot="1" x14ac:dyDescent="0.3">
      <c r="A861" s="75">
        <v>860</v>
      </c>
      <c r="B861" s="64">
        <v>20</v>
      </c>
      <c r="C861" s="74" t="s">
        <v>98</v>
      </c>
      <c r="D861" s="71"/>
      <c r="E861" s="58"/>
      <c r="F861" s="73"/>
      <c r="G861" s="59">
        <v>0</v>
      </c>
      <c r="H861" s="59">
        <v>0</v>
      </c>
      <c r="I861" s="58"/>
      <c r="J861" s="55"/>
      <c r="K861" s="55" t="s">
        <v>97</v>
      </c>
      <c r="L861" s="55"/>
      <c r="M861" s="55"/>
      <c r="N861" s="56"/>
      <c r="O861" s="55"/>
      <c r="P861" s="55"/>
      <c r="Q861" s="55"/>
      <c r="R861" s="55"/>
      <c r="S861" s="55"/>
      <c r="T861" s="54">
        <v>1</v>
      </c>
      <c r="U861" s="53" t="s">
        <v>241</v>
      </c>
      <c r="V861" s="40" t="s">
        <v>129</v>
      </c>
      <c r="W861" s="15">
        <v>4</v>
      </c>
      <c r="X861" s="15"/>
      <c r="Y861" s="15" t="s">
        <v>71</v>
      </c>
      <c r="Z861" s="15"/>
      <c r="AA861" s="15"/>
      <c r="AI861"/>
      <c r="AJ861" s="67"/>
      <c r="AK861"/>
      <c r="AO861" s="39">
        <f t="shared" si="35"/>
        <v>0</v>
      </c>
      <c r="AP861" s="39"/>
      <c r="AQ861" s="39">
        <f t="shared" si="36"/>
        <v>0</v>
      </c>
    </row>
    <row r="862" spans="1:43" ht="16.5" thickBot="1" x14ac:dyDescent="0.3">
      <c r="A862" s="75">
        <v>861</v>
      </c>
      <c r="B862" s="64">
        <v>21</v>
      </c>
      <c r="C862" s="74" t="s">
        <v>96</v>
      </c>
      <c r="D862" s="71"/>
      <c r="E862" s="58"/>
      <c r="F862" s="73"/>
      <c r="G862" s="59">
        <v>0</v>
      </c>
      <c r="H862" s="59">
        <v>0</v>
      </c>
      <c r="I862" s="58"/>
      <c r="J862" s="55"/>
      <c r="K862" s="55" t="s">
        <v>95</v>
      </c>
      <c r="L862" s="55"/>
      <c r="M862" s="55"/>
      <c r="N862" s="56"/>
      <c r="O862" s="55"/>
      <c r="P862" s="55"/>
      <c r="Q862" s="55"/>
      <c r="R862" s="55"/>
      <c r="S862" s="55"/>
      <c r="T862" s="54">
        <v>1</v>
      </c>
      <c r="U862" s="53" t="s">
        <v>241</v>
      </c>
      <c r="V862" s="40" t="s">
        <v>129</v>
      </c>
      <c r="W862" s="15">
        <v>4</v>
      </c>
      <c r="X862" s="15"/>
      <c r="Y862" s="15" t="s">
        <v>71</v>
      </c>
      <c r="Z862" s="15"/>
      <c r="AA862" s="15"/>
      <c r="AI862"/>
      <c r="AJ862" s="67"/>
      <c r="AK862"/>
      <c r="AO862" s="39">
        <f t="shared" si="35"/>
        <v>0</v>
      </c>
      <c r="AP862" s="39"/>
      <c r="AQ862" s="39">
        <f t="shared" si="36"/>
        <v>0</v>
      </c>
    </row>
    <row r="863" spans="1:43" ht="16.5" thickBot="1" x14ac:dyDescent="0.3">
      <c r="A863" s="75">
        <v>862</v>
      </c>
      <c r="B863" s="64">
        <v>22</v>
      </c>
      <c r="C863" s="74" t="s">
        <v>94</v>
      </c>
      <c r="D863" s="71"/>
      <c r="E863" s="58"/>
      <c r="F863" s="73"/>
      <c r="G863" s="59">
        <v>0</v>
      </c>
      <c r="H863" s="59">
        <v>0</v>
      </c>
      <c r="I863" s="58"/>
      <c r="J863" s="55"/>
      <c r="K863" s="55" t="s">
        <v>93</v>
      </c>
      <c r="L863" s="55"/>
      <c r="M863" s="55"/>
      <c r="N863" s="56"/>
      <c r="O863" s="55"/>
      <c r="P863" s="55"/>
      <c r="Q863" s="55"/>
      <c r="R863" s="55"/>
      <c r="S863" s="55"/>
      <c r="T863" s="54">
        <v>1</v>
      </c>
      <c r="U863" s="53" t="s">
        <v>241</v>
      </c>
      <c r="V863" s="40" t="s">
        <v>129</v>
      </c>
      <c r="W863" s="15">
        <v>4</v>
      </c>
      <c r="X863" s="15"/>
      <c r="Y863" s="15" t="s">
        <v>71</v>
      </c>
      <c r="Z863" s="15"/>
      <c r="AA863" s="15"/>
      <c r="AI863"/>
      <c r="AJ863" s="67"/>
      <c r="AK863"/>
      <c r="AO863" s="39">
        <f t="shared" si="35"/>
        <v>0</v>
      </c>
      <c r="AP863" s="39"/>
      <c r="AQ863" s="39">
        <f t="shared" si="36"/>
        <v>0</v>
      </c>
    </row>
    <row r="864" spans="1:43" ht="16.5" thickBot="1" x14ac:dyDescent="0.3">
      <c r="A864" s="75">
        <v>863</v>
      </c>
      <c r="B864" s="64">
        <v>23</v>
      </c>
      <c r="C864" s="74" t="s">
        <v>77</v>
      </c>
      <c r="D864" s="71"/>
      <c r="E864" s="58"/>
      <c r="F864" s="73"/>
      <c r="G864" s="59">
        <v>0</v>
      </c>
      <c r="H864" s="59">
        <v>0</v>
      </c>
      <c r="I864" s="58"/>
      <c r="J864" s="55"/>
      <c r="K864" s="55" t="s">
        <v>77</v>
      </c>
      <c r="L864" s="55"/>
      <c r="M864" s="55"/>
      <c r="N864" s="56"/>
      <c r="O864" s="55"/>
      <c r="P864" s="55"/>
      <c r="Q864" s="55"/>
      <c r="R864" s="55"/>
      <c r="S864" s="55"/>
      <c r="T864" s="54">
        <v>1</v>
      </c>
      <c r="U864" s="53" t="s">
        <v>241</v>
      </c>
      <c r="V864" s="40" t="s">
        <v>129</v>
      </c>
      <c r="W864" s="15">
        <v>4</v>
      </c>
      <c r="X864" s="15"/>
      <c r="Y864" s="15" t="s">
        <v>71</v>
      </c>
      <c r="Z864" s="15"/>
      <c r="AA864" s="15"/>
      <c r="AI864"/>
      <c r="AJ864" s="67"/>
      <c r="AK864"/>
      <c r="AO864" s="39">
        <f t="shared" si="35"/>
        <v>0</v>
      </c>
      <c r="AP864" s="39"/>
      <c r="AQ864" s="39">
        <f t="shared" si="36"/>
        <v>0</v>
      </c>
    </row>
    <row r="865" spans="1:84" ht="16.5" thickBot="1" x14ac:dyDescent="0.3">
      <c r="A865" s="75">
        <v>864</v>
      </c>
      <c r="B865" s="64">
        <v>24</v>
      </c>
      <c r="C865" s="72" t="s">
        <v>92</v>
      </c>
      <c r="D865" s="71"/>
      <c r="E865" s="68"/>
      <c r="F865" s="70"/>
      <c r="G865" s="59">
        <v>0</v>
      </c>
      <c r="H865" s="59">
        <v>0</v>
      </c>
      <c r="I865" s="69"/>
      <c r="J865" s="68"/>
      <c r="K865" s="68" t="s">
        <v>91</v>
      </c>
      <c r="L865" s="55"/>
      <c r="M865" s="55"/>
      <c r="N865" s="56"/>
      <c r="O865" s="55"/>
      <c r="P865" s="55"/>
      <c r="Q865" s="55"/>
      <c r="R865" s="55"/>
      <c r="S865" s="55"/>
      <c r="T865" s="54">
        <v>1</v>
      </c>
      <c r="U865" s="53" t="s">
        <v>241</v>
      </c>
      <c r="V865" s="40" t="s">
        <v>129</v>
      </c>
      <c r="W865" s="15">
        <v>4</v>
      </c>
      <c r="X865" s="15"/>
      <c r="Y865" s="15" t="s">
        <v>71</v>
      </c>
      <c r="Z865" s="15"/>
      <c r="AA865" s="15"/>
      <c r="AI865"/>
      <c r="AJ865" s="67"/>
      <c r="AK865"/>
      <c r="AO865" s="39">
        <f t="shared" si="35"/>
        <v>0</v>
      </c>
      <c r="AP865" s="39"/>
      <c r="AQ865" s="39">
        <f t="shared" si="36"/>
        <v>0</v>
      </c>
    </row>
    <row r="866" spans="1:84" x14ac:dyDescent="0.25">
      <c r="A866" s="75">
        <v>865</v>
      </c>
      <c r="B866" s="64">
        <v>25</v>
      </c>
      <c r="C866" s="66"/>
      <c r="D866" s="65"/>
      <c r="E866" s="55"/>
      <c r="F866" s="56"/>
      <c r="G866" s="59"/>
      <c r="H866" s="58"/>
      <c r="I866" s="58"/>
      <c r="J866" s="55"/>
      <c r="K866" s="55"/>
      <c r="L866" s="55"/>
      <c r="M866" s="55"/>
      <c r="N866" s="56"/>
      <c r="O866" s="55"/>
      <c r="P866" s="55"/>
      <c r="Q866" s="55"/>
      <c r="R866" s="55"/>
      <c r="S866" s="55"/>
      <c r="T866" s="54">
        <v>1</v>
      </c>
      <c r="U866" s="53" t="s">
        <v>241</v>
      </c>
      <c r="V866" s="40" t="s">
        <v>129</v>
      </c>
      <c r="W866" s="15">
        <v>4</v>
      </c>
      <c r="X866" s="15"/>
      <c r="Y866" s="15" t="s">
        <v>71</v>
      </c>
      <c r="Z866" s="15"/>
      <c r="AA866" s="15"/>
      <c r="AI866"/>
      <c r="AJ866" s="67"/>
      <c r="AK866"/>
      <c r="AO866" s="39">
        <f t="shared" si="35"/>
        <v>0</v>
      </c>
      <c r="AP866" s="39"/>
      <c r="AQ866" s="39">
        <f t="shared" si="36"/>
        <v>0</v>
      </c>
    </row>
    <row r="867" spans="1:84" x14ac:dyDescent="0.25">
      <c r="A867" s="75">
        <v>866</v>
      </c>
      <c r="B867" s="64">
        <v>26</v>
      </c>
      <c r="C867" s="63" t="s">
        <v>90</v>
      </c>
      <c r="D867" s="62"/>
      <c r="E867" s="61">
        <f>SUBTOTAL(9,G845:G865)</f>
        <v>4</v>
      </c>
      <c r="F867" s="60"/>
      <c r="G867" s="59"/>
      <c r="H867" s="58"/>
      <c r="I867" s="57"/>
      <c r="J867" s="55"/>
      <c r="K867" s="55" t="s">
        <v>89</v>
      </c>
      <c r="L867" s="55"/>
      <c r="M867" s="55"/>
      <c r="N867" s="56"/>
      <c r="O867" s="55"/>
      <c r="P867" s="55"/>
      <c r="Q867" s="55"/>
      <c r="R867" s="55"/>
      <c r="S867" s="55"/>
      <c r="T867" s="54">
        <v>1</v>
      </c>
      <c r="U867" s="53" t="s">
        <v>241</v>
      </c>
      <c r="V867" s="40" t="s">
        <v>129</v>
      </c>
      <c r="W867" s="15">
        <v>4</v>
      </c>
      <c r="X867" s="15"/>
      <c r="Y867" s="15" t="s">
        <v>71</v>
      </c>
      <c r="Z867" s="15"/>
      <c r="AA867" s="15"/>
      <c r="AI867"/>
      <c r="AJ867" s="67"/>
      <c r="AK867"/>
      <c r="AO867" s="39">
        <f t="shared" si="35"/>
        <v>0</v>
      </c>
      <c r="AP867" s="39"/>
      <c r="AQ867" s="39">
        <f t="shared" si="36"/>
        <v>0</v>
      </c>
    </row>
    <row r="868" spans="1:84" ht="16.5" thickBot="1" x14ac:dyDescent="0.3">
      <c r="A868" s="75">
        <v>867</v>
      </c>
      <c r="B868" s="52">
        <v>27</v>
      </c>
      <c r="C868" s="51" t="s">
        <v>88</v>
      </c>
      <c r="D868" s="50"/>
      <c r="E868" s="49">
        <f>SUBTOTAL(9,H845:H865)</f>
        <v>4</v>
      </c>
      <c r="F868" s="48">
        <f>SUBTOTAL(9,H845:H861)</f>
        <v>4</v>
      </c>
      <c r="G868" s="47"/>
      <c r="H868" s="46"/>
      <c r="I868" s="46"/>
      <c r="J868" s="45"/>
      <c r="K868" s="43" t="s">
        <v>87</v>
      </c>
      <c r="L868" s="43"/>
      <c r="M868" s="43"/>
      <c r="N868" s="44"/>
      <c r="O868" s="43"/>
      <c r="P868" s="43"/>
      <c r="Q868" s="43"/>
      <c r="R868" s="43"/>
      <c r="S868" s="43"/>
      <c r="T868" s="42">
        <v>1</v>
      </c>
      <c r="U868" s="106" t="s">
        <v>241</v>
      </c>
      <c r="V868" s="40" t="s">
        <v>129</v>
      </c>
      <c r="W868" s="15">
        <v>4</v>
      </c>
      <c r="X868" s="15"/>
      <c r="Y868" s="15" t="s">
        <v>71</v>
      </c>
      <c r="Z868" s="15"/>
      <c r="AA868" s="15"/>
      <c r="AI868"/>
      <c r="AJ868" s="67"/>
      <c r="AK868"/>
      <c r="AO868" s="39">
        <f t="shared" si="35"/>
        <v>0</v>
      </c>
      <c r="AP868" s="39"/>
      <c r="AQ868" s="39">
        <f t="shared" si="36"/>
        <v>0</v>
      </c>
    </row>
    <row r="869" spans="1:84" ht="16.5" thickBot="1" x14ac:dyDescent="0.3">
      <c r="A869" s="38">
        <v>868</v>
      </c>
      <c r="G869" s="13"/>
      <c r="U869" s="2" t="s">
        <v>194</v>
      </c>
      <c r="V869" s="40"/>
      <c r="W869" s="15"/>
      <c r="X869" s="15"/>
      <c r="Y869" s="15" t="s">
        <v>71</v>
      </c>
      <c r="Z869" s="15"/>
      <c r="AA869" s="15"/>
      <c r="AI869"/>
      <c r="AJ869" s="67"/>
      <c r="AK869"/>
      <c r="AO869" s="39">
        <f t="shared" si="35"/>
        <v>0</v>
      </c>
      <c r="AP869" s="39"/>
      <c r="AQ869" s="39">
        <f t="shared" si="36"/>
        <v>0</v>
      </c>
    </row>
    <row r="870" spans="1:84" x14ac:dyDescent="0.25">
      <c r="A870" s="38">
        <v>869</v>
      </c>
      <c r="B870" s="105">
        <v>1</v>
      </c>
      <c r="C870" s="104" t="s">
        <v>46</v>
      </c>
      <c r="D870" s="103"/>
      <c r="E870" s="101"/>
      <c r="F870" s="102"/>
      <c r="G870" s="101" t="s">
        <v>238</v>
      </c>
      <c r="H870" s="98"/>
      <c r="I870" s="98"/>
      <c r="J870" s="98"/>
      <c r="K870" s="100" t="s">
        <v>118</v>
      </c>
      <c r="L870" s="98"/>
      <c r="M870" s="98"/>
      <c r="N870" s="99"/>
      <c r="O870" s="98"/>
      <c r="P870" s="98"/>
      <c r="Q870" s="98"/>
      <c r="R870" s="98"/>
      <c r="S870" s="98"/>
      <c r="T870" s="97">
        <v>2</v>
      </c>
      <c r="U870" s="96" t="s">
        <v>238</v>
      </c>
      <c r="V870" s="163" t="s">
        <v>117</v>
      </c>
      <c r="W870" s="15"/>
      <c r="X870" s="15"/>
      <c r="Y870" s="15" t="s">
        <v>71</v>
      </c>
      <c r="Z870" s="15"/>
      <c r="AA870" s="15"/>
      <c r="AI870"/>
      <c r="AJ870" s="67"/>
      <c r="AK870"/>
      <c r="AO870" s="39">
        <f t="shared" si="35"/>
        <v>0</v>
      </c>
      <c r="AP870" s="39"/>
      <c r="AQ870" s="39">
        <f t="shared" si="36"/>
        <v>0</v>
      </c>
    </row>
    <row r="871" spans="1:84" ht="16.5" thickBot="1" x14ac:dyDescent="0.3">
      <c r="A871" s="38">
        <v>870</v>
      </c>
      <c r="B871" s="64">
        <v>2</v>
      </c>
      <c r="C871" s="66" t="s">
        <v>116</v>
      </c>
      <c r="D871" s="65"/>
      <c r="E871" s="55"/>
      <c r="F871" s="56"/>
      <c r="H871" s="55"/>
      <c r="I871" s="58"/>
      <c r="J871" s="55"/>
      <c r="K871" s="55" t="s">
        <v>115</v>
      </c>
      <c r="L871" s="55"/>
      <c r="M871" s="55"/>
      <c r="N871" s="56"/>
      <c r="O871" s="55"/>
      <c r="P871" s="55"/>
      <c r="Q871" s="55"/>
      <c r="R871" s="55"/>
      <c r="S871" s="55"/>
      <c r="T871" s="54">
        <v>2</v>
      </c>
      <c r="U871" s="53" t="s">
        <v>238</v>
      </c>
      <c r="V871" s="40" t="s">
        <v>114</v>
      </c>
      <c r="W871" s="15"/>
      <c r="X871" s="15"/>
      <c r="Y871" s="15" t="s">
        <v>71</v>
      </c>
      <c r="Z871" s="15"/>
      <c r="AA871" s="15"/>
      <c r="AI871"/>
      <c r="AJ871" s="67"/>
      <c r="AK871"/>
      <c r="AO871" s="39">
        <f t="shared" si="35"/>
        <v>0</v>
      </c>
      <c r="AP871" s="39"/>
      <c r="AQ871" s="39">
        <f t="shared" si="36"/>
        <v>0</v>
      </c>
    </row>
    <row r="872" spans="1:84" ht="21.75" thickBot="1" x14ac:dyDescent="0.3">
      <c r="A872" s="38">
        <v>871</v>
      </c>
      <c r="B872" s="64">
        <v>3</v>
      </c>
      <c r="C872" s="92" t="s">
        <v>113</v>
      </c>
      <c r="D872" s="91" t="s">
        <v>112</v>
      </c>
      <c r="E872" s="87" t="s">
        <v>111</v>
      </c>
      <c r="F872" s="90" t="s">
        <v>110</v>
      </c>
      <c r="G872" s="89"/>
      <c r="H872" s="86"/>
      <c r="I872" s="87"/>
      <c r="J872" s="86"/>
      <c r="K872" s="86" t="s">
        <v>103</v>
      </c>
      <c r="L872" s="109">
        <v>1096</v>
      </c>
      <c r="M872" s="109">
        <v>1105</v>
      </c>
      <c r="N872" s="110"/>
      <c r="O872" s="109"/>
      <c r="P872" s="109" t="s">
        <v>109</v>
      </c>
      <c r="Q872" s="87">
        <v>2</v>
      </c>
      <c r="R872" s="87"/>
      <c r="S872" s="86"/>
      <c r="T872" s="85">
        <v>2</v>
      </c>
      <c r="U872" s="84" t="s">
        <v>238</v>
      </c>
      <c r="V872" s="40" t="s">
        <v>102</v>
      </c>
      <c r="W872" s="15">
        <v>2</v>
      </c>
      <c r="X872" s="15"/>
      <c r="Y872" s="15" t="s">
        <v>71</v>
      </c>
      <c r="Z872" s="15"/>
      <c r="AA872" s="15"/>
      <c r="AB872" s="4">
        <v>123</v>
      </c>
      <c r="AC872" s="5" t="s">
        <v>240</v>
      </c>
      <c r="AD872" s="83" t="s">
        <v>107</v>
      </c>
      <c r="AF872" s="5"/>
      <c r="AI872"/>
      <c r="AJ872" s="67"/>
      <c r="AK872"/>
      <c r="AO872" s="39" t="str">
        <f t="shared" si="35"/>
        <v>BOC District 2</v>
      </c>
      <c r="AP872" s="39"/>
      <c r="AQ872" s="39">
        <f t="shared" si="36"/>
        <v>0</v>
      </c>
    </row>
    <row r="873" spans="1:84" thickBot="1" x14ac:dyDescent="0.3">
      <c r="A873" s="38">
        <v>872</v>
      </c>
      <c r="B873" s="64">
        <v>4</v>
      </c>
      <c r="C873" s="66" t="str">
        <f>IF(G873=1,AO873," ")</f>
        <v xml:space="preserve">Alicia Adams </v>
      </c>
      <c r="D873" s="71"/>
      <c r="E873" s="108">
        <v>1096</v>
      </c>
      <c r="F873" s="80">
        <v>123</v>
      </c>
      <c r="G873" s="58">
        <v>1</v>
      </c>
      <c r="H873" s="58">
        <v>1</v>
      </c>
      <c r="I873" s="58" t="str">
        <f>IF(C873=$AI$5,$AJ$5," ")</f>
        <v>REP</v>
      </c>
      <c r="J873" s="55" t="s">
        <v>104</v>
      </c>
      <c r="K873" s="55" t="s">
        <v>103</v>
      </c>
      <c r="L873" s="55"/>
      <c r="M873" s="55"/>
      <c r="N873" s="56"/>
      <c r="O873" s="55"/>
      <c r="P873" s="55"/>
      <c r="Q873" s="55"/>
      <c r="R873" s="55"/>
      <c r="S873" s="55"/>
      <c r="T873" s="54">
        <v>2</v>
      </c>
      <c r="U873" s="53" t="s">
        <v>238</v>
      </c>
      <c r="V873" s="40" t="s">
        <v>102</v>
      </c>
      <c r="W873" s="15">
        <v>2</v>
      </c>
      <c r="X873" s="15"/>
      <c r="Y873" s="15" t="s">
        <v>71</v>
      </c>
      <c r="Z873" s="15"/>
      <c r="AA873" s="15"/>
      <c r="AB873" s="4">
        <v>125</v>
      </c>
      <c r="AC873" s="5" t="s">
        <v>239</v>
      </c>
      <c r="AD873" s="83" t="s">
        <v>107</v>
      </c>
      <c r="AF873" s="5"/>
      <c r="AI873"/>
      <c r="AJ873" s="67"/>
      <c r="AK873"/>
      <c r="AO873" s="39" t="str">
        <f t="shared" si="35"/>
        <v xml:space="preserve">Alicia Adams </v>
      </c>
      <c r="AP873" s="39"/>
      <c r="AQ873" s="39">
        <f t="shared" si="36"/>
        <v>0</v>
      </c>
    </row>
    <row r="874" spans="1:84" thickBot="1" x14ac:dyDescent="0.3">
      <c r="A874" s="38">
        <v>873</v>
      </c>
      <c r="B874" s="64">
        <v>5</v>
      </c>
      <c r="C874" s="66" t="str">
        <f>IF(G874=1,AO874," ")</f>
        <v>Erick Allen</v>
      </c>
      <c r="D874" s="71"/>
      <c r="E874" s="107">
        <v>1096</v>
      </c>
      <c r="F874" s="80">
        <v>124</v>
      </c>
      <c r="G874" s="58">
        <v>1</v>
      </c>
      <c r="H874" s="58">
        <f>G874</f>
        <v>1</v>
      </c>
      <c r="I874" s="58" t="str">
        <f>IF(C874=$AI$6,$AJ$6," ")</f>
        <v>DEM</v>
      </c>
      <c r="J874" s="55" t="s">
        <v>104</v>
      </c>
      <c r="K874" s="55" t="s">
        <v>103</v>
      </c>
      <c r="L874" s="55"/>
      <c r="M874" s="55"/>
      <c r="N874" s="56"/>
      <c r="O874" s="55"/>
      <c r="P874" s="55"/>
      <c r="Q874" s="55"/>
      <c r="R874" s="55"/>
      <c r="S874" s="55"/>
      <c r="T874" s="54">
        <v>2</v>
      </c>
      <c r="U874" s="53" t="s">
        <v>238</v>
      </c>
      <c r="V874" s="40" t="s">
        <v>102</v>
      </c>
      <c r="W874" s="15">
        <v>2</v>
      </c>
      <c r="X874" s="15"/>
      <c r="Y874" s="15" t="s">
        <v>71</v>
      </c>
      <c r="Z874" s="15"/>
      <c r="AA874" s="15"/>
      <c r="AB874" s="5"/>
      <c r="AF874" s="5"/>
      <c r="AI874"/>
      <c r="AJ874" s="67"/>
      <c r="AK874"/>
      <c r="AO874" s="39" t="str">
        <f t="shared" si="35"/>
        <v>Erick Allen</v>
      </c>
      <c r="AP874" s="39"/>
      <c r="AQ874" s="39">
        <f t="shared" si="36"/>
        <v>0</v>
      </c>
    </row>
    <row r="875" spans="1:84" thickBot="1" x14ac:dyDescent="0.3">
      <c r="A875" s="38">
        <v>874</v>
      </c>
      <c r="B875" s="64">
        <v>6</v>
      </c>
      <c r="C875" s="66" t="str">
        <f>IF(G875=1,AO875," ")</f>
        <v>Jaha V. Howard</v>
      </c>
      <c r="D875" s="71"/>
      <c r="E875" s="107">
        <v>1105</v>
      </c>
      <c r="F875" s="80">
        <v>126</v>
      </c>
      <c r="G875" s="58">
        <v>1</v>
      </c>
      <c r="H875" s="58">
        <f>G875</f>
        <v>1</v>
      </c>
      <c r="I875" s="58" t="str">
        <f>IF(C875=$AI$7,$AJ$7," ")</f>
        <v>DEM</v>
      </c>
      <c r="J875" s="55" t="s">
        <v>104</v>
      </c>
      <c r="K875" s="55" t="s">
        <v>103</v>
      </c>
      <c r="L875" s="55"/>
      <c r="M875" s="55"/>
      <c r="N875" s="56"/>
      <c r="O875" s="55"/>
      <c r="P875" s="55"/>
      <c r="Q875" s="55"/>
      <c r="R875" s="55"/>
      <c r="S875" s="55"/>
      <c r="T875" s="54">
        <v>2</v>
      </c>
      <c r="U875" s="53" t="s">
        <v>238</v>
      </c>
      <c r="V875" s="40" t="s">
        <v>102</v>
      </c>
      <c r="W875" s="15">
        <v>2</v>
      </c>
      <c r="X875" s="15"/>
      <c r="Y875" s="15" t="s">
        <v>71</v>
      </c>
      <c r="Z875" s="15"/>
      <c r="AA875" s="15"/>
      <c r="AB875" s="4">
        <v>124</v>
      </c>
      <c r="AC875" s="5" t="s">
        <v>240</v>
      </c>
      <c r="AD875" s="5" t="s">
        <v>105</v>
      </c>
      <c r="AF875" s="5"/>
      <c r="AI875"/>
      <c r="AJ875" s="67"/>
      <c r="AK875"/>
      <c r="AO875" s="39" t="str">
        <f t="shared" si="35"/>
        <v>Jaha V. Howard</v>
      </c>
      <c r="AP875" s="39"/>
      <c r="AQ875" s="39">
        <f t="shared" si="36"/>
        <v>0</v>
      </c>
    </row>
    <row r="876" spans="1:84" thickBot="1" x14ac:dyDescent="0.3">
      <c r="A876" s="38">
        <v>875</v>
      </c>
      <c r="B876" s="64">
        <v>7</v>
      </c>
      <c r="C876" s="66" t="str">
        <f>IF(G876=1,AO876," ")</f>
        <v>Tanisha Whorton</v>
      </c>
      <c r="D876" s="71"/>
      <c r="E876" s="107">
        <v>1105</v>
      </c>
      <c r="F876" s="80">
        <v>126</v>
      </c>
      <c r="G876" s="58">
        <v>1</v>
      </c>
      <c r="H876" s="58">
        <f>G876</f>
        <v>1</v>
      </c>
      <c r="I876" s="58" t="str">
        <f>IF(C876=$AI$8,$AJ$8," ")</f>
        <v>DEM</v>
      </c>
      <c r="J876" s="55" t="s">
        <v>104</v>
      </c>
      <c r="K876" s="55" t="s">
        <v>103</v>
      </c>
      <c r="L876" s="55"/>
      <c r="M876" s="55"/>
      <c r="N876" s="56"/>
      <c r="O876" s="55"/>
      <c r="P876" s="55"/>
      <c r="Q876" s="55"/>
      <c r="R876" s="55"/>
      <c r="S876" s="55"/>
      <c r="T876" s="54">
        <v>2</v>
      </c>
      <c r="U876" s="53" t="s">
        <v>238</v>
      </c>
      <c r="V876" s="40" t="s">
        <v>102</v>
      </c>
      <c r="W876" s="15">
        <v>2</v>
      </c>
      <c r="X876" s="15"/>
      <c r="Y876" s="15" t="s">
        <v>71</v>
      </c>
      <c r="Z876" s="15"/>
      <c r="AA876" s="15"/>
      <c r="AB876" s="4">
        <v>126</v>
      </c>
      <c r="AC876" s="5" t="s">
        <v>239</v>
      </c>
      <c r="AD876" s="5" t="s">
        <v>105</v>
      </c>
      <c r="AF876" s="5"/>
      <c r="AI876"/>
      <c r="AJ876" s="67"/>
      <c r="AK876"/>
      <c r="AO876" s="39" t="str">
        <f t="shared" si="35"/>
        <v>Tanisha Whorton</v>
      </c>
      <c r="AP876" s="39"/>
      <c r="AQ876" s="39">
        <f t="shared" si="36"/>
        <v>0</v>
      </c>
    </row>
    <row r="877" spans="1:84" s="2" customFormat="1" thickBot="1" x14ac:dyDescent="0.3">
      <c r="A877" s="38">
        <v>876</v>
      </c>
      <c r="B877" s="64">
        <v>8</v>
      </c>
      <c r="C877" s="66" t="str">
        <f>IF(G877=1,AO877," ")</f>
        <v>Tracy Stevenson</v>
      </c>
      <c r="D877" s="71"/>
      <c r="E877" s="107">
        <v>1105</v>
      </c>
      <c r="F877" s="80">
        <v>126</v>
      </c>
      <c r="G877" s="58">
        <v>1</v>
      </c>
      <c r="H877" s="58">
        <f>G877</f>
        <v>1</v>
      </c>
      <c r="I877" s="58" t="str">
        <f>IF(C877=$AI$9,$AJ$9," ")</f>
        <v>DEM</v>
      </c>
      <c r="J877" s="55" t="s">
        <v>104</v>
      </c>
      <c r="K877" s="55" t="s">
        <v>103</v>
      </c>
      <c r="L877" s="55"/>
      <c r="M877" s="55"/>
      <c r="N877" s="56"/>
      <c r="O877" s="55"/>
      <c r="P877" s="55"/>
      <c r="Q877" s="55"/>
      <c r="R877" s="55"/>
      <c r="S877" s="55"/>
      <c r="T877" s="54">
        <v>2</v>
      </c>
      <c r="U877" s="53" t="s">
        <v>238</v>
      </c>
      <c r="V877" s="40" t="s">
        <v>102</v>
      </c>
      <c r="W877" s="15">
        <v>2</v>
      </c>
      <c r="X877" s="15"/>
      <c r="Y877" s="15" t="s">
        <v>71</v>
      </c>
      <c r="Z877" s="15"/>
      <c r="AA877" s="15"/>
      <c r="AB877" s="5"/>
      <c r="AC877" s="5"/>
      <c r="AD877" s="5"/>
      <c r="AE877" s="5"/>
      <c r="AF877" s="5"/>
      <c r="AI877"/>
      <c r="AJ877" s="67"/>
      <c r="AK877"/>
      <c r="AL877" s="1"/>
      <c r="AM877" s="1"/>
      <c r="AN877" s="1"/>
      <c r="AO877" s="39" t="str">
        <f t="shared" si="35"/>
        <v>Tracy Stevenson</v>
      </c>
      <c r="AP877" s="39"/>
      <c r="AQ877" s="39">
        <f t="shared" si="36"/>
        <v>0</v>
      </c>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row>
    <row r="878" spans="1:84" s="2" customFormat="1" ht="15" x14ac:dyDescent="0.25">
      <c r="A878" s="38">
        <v>877</v>
      </c>
      <c r="B878" s="64">
        <v>9</v>
      </c>
      <c r="C878" s="74" t="str">
        <f>IF(G878=1,AQ878,IF(G878="BLK",$AI$17," "))</f>
        <v xml:space="preserve"> </v>
      </c>
      <c r="D878" s="129"/>
      <c r="E878" s="55"/>
      <c r="F878" s="56"/>
      <c r="G878" s="58"/>
      <c r="H878" s="58"/>
      <c r="I878" s="58" t="str">
        <f>IF(C878=$AI$10,$AJ$10," ")</f>
        <v xml:space="preserve"> </v>
      </c>
      <c r="J878" s="55"/>
      <c r="K878" s="55" t="s">
        <v>103</v>
      </c>
      <c r="L878" s="55"/>
      <c r="M878" s="55"/>
      <c r="N878" s="56"/>
      <c r="O878" s="55"/>
      <c r="P878" s="55"/>
      <c r="Q878" s="55"/>
      <c r="R878" s="55"/>
      <c r="S878" s="55"/>
      <c r="T878" s="54">
        <v>2</v>
      </c>
      <c r="U878" s="53" t="s">
        <v>238</v>
      </c>
      <c r="V878" s="40" t="s">
        <v>102</v>
      </c>
      <c r="W878" s="15">
        <v>2</v>
      </c>
      <c r="X878" s="15"/>
      <c r="Y878" s="15" t="s">
        <v>71</v>
      </c>
      <c r="Z878" s="15"/>
      <c r="AA878" s="15"/>
      <c r="AB878" s="5"/>
      <c r="AC878" s="5"/>
      <c r="AD878" s="5"/>
      <c r="AE878" s="5"/>
      <c r="AF878" s="5"/>
      <c r="AI878"/>
      <c r="AJ878" s="67"/>
      <c r="AK878"/>
      <c r="AL878" s="1"/>
      <c r="AM878" s="1"/>
      <c r="AN878" s="1"/>
      <c r="AO878" s="39" t="str">
        <f t="shared" si="35"/>
        <v>BLANK</v>
      </c>
      <c r="AP878" s="39"/>
      <c r="AQ878" s="39">
        <f t="shared" si="36"/>
        <v>0</v>
      </c>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row>
    <row r="879" spans="1:84" s="2" customFormat="1" ht="15" x14ac:dyDescent="0.25">
      <c r="A879" s="38">
        <v>878</v>
      </c>
      <c r="B879" s="64">
        <v>10</v>
      </c>
      <c r="C879" s="66" t="str">
        <f>IF(G879=1,AO879," ")</f>
        <v xml:space="preserve"> </v>
      </c>
      <c r="D879" s="65"/>
      <c r="E879" s="55"/>
      <c r="F879" s="56"/>
      <c r="G879" s="58"/>
      <c r="H879" s="58"/>
      <c r="I879" s="58" t="str">
        <f>IF(C879=$AI$10,$AJ$10," ")</f>
        <v xml:space="preserve"> </v>
      </c>
      <c r="J879" s="55"/>
      <c r="K879" s="55" t="s">
        <v>103</v>
      </c>
      <c r="L879" s="55"/>
      <c r="M879" s="55"/>
      <c r="N879" s="56"/>
      <c r="O879" s="55"/>
      <c r="P879" s="55"/>
      <c r="Q879" s="55"/>
      <c r="R879" s="55"/>
      <c r="S879" s="55"/>
      <c r="T879" s="54">
        <v>2</v>
      </c>
      <c r="U879" s="53" t="s">
        <v>238</v>
      </c>
      <c r="V879" s="40" t="s">
        <v>102</v>
      </c>
      <c r="W879" s="15">
        <v>2</v>
      </c>
      <c r="X879" s="15"/>
      <c r="Y879" s="15" t="s">
        <v>71</v>
      </c>
      <c r="Z879" s="15"/>
      <c r="AA879" s="15"/>
      <c r="AB879" s="5"/>
      <c r="AC879" s="5"/>
      <c r="AD879" s="5"/>
      <c r="AE879" s="5"/>
      <c r="AF879" s="5"/>
      <c r="AI879"/>
      <c r="AJ879" s="67"/>
      <c r="AK879"/>
      <c r="AL879" s="1"/>
      <c r="AM879" s="1"/>
      <c r="AN879" s="1"/>
      <c r="AO879" s="39" t="str">
        <f t="shared" si="35"/>
        <v>Write In</v>
      </c>
      <c r="AP879" s="39"/>
      <c r="AQ879" s="39">
        <f t="shared" si="36"/>
        <v>0</v>
      </c>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row>
    <row r="880" spans="1:84" s="2" customFormat="1" hidden="1" x14ac:dyDescent="0.25">
      <c r="A880" s="75">
        <v>879</v>
      </c>
      <c r="B880" s="64">
        <v>11</v>
      </c>
      <c r="C880" s="79" t="s">
        <v>101</v>
      </c>
      <c r="D880" s="78"/>
      <c r="E880" s="55"/>
      <c r="F880" s="56"/>
      <c r="G880" s="59"/>
      <c r="H880" s="58"/>
      <c r="I880" s="58"/>
      <c r="J880" s="55"/>
      <c r="K880" s="55" t="s">
        <v>100</v>
      </c>
      <c r="L880" s="55"/>
      <c r="M880" s="55"/>
      <c r="N880" s="56"/>
      <c r="O880" s="55"/>
      <c r="P880" s="55"/>
      <c r="Q880" s="55"/>
      <c r="R880" s="55"/>
      <c r="S880" s="55"/>
      <c r="T880" s="55"/>
      <c r="U880" s="53" t="s">
        <v>238</v>
      </c>
      <c r="V880" s="40" t="s">
        <v>99</v>
      </c>
      <c r="W880" s="15"/>
      <c r="X880" s="15"/>
      <c r="Y880" s="15" t="s">
        <v>71</v>
      </c>
      <c r="Z880" s="15"/>
      <c r="AA880" s="15"/>
      <c r="AB880" s="5"/>
      <c r="AC880" s="5"/>
      <c r="AD880" s="5"/>
      <c r="AE880" s="5"/>
      <c r="AF880" s="5"/>
      <c r="AI880"/>
      <c r="AJ880" s="67"/>
      <c r="AK880"/>
      <c r="AL880" s="1"/>
      <c r="AM880" s="1"/>
      <c r="AN880" s="1"/>
      <c r="AO880" s="39">
        <f t="shared" si="35"/>
        <v>0</v>
      </c>
      <c r="AP880" s="39"/>
      <c r="AQ880" s="39" t="str">
        <f t="shared" si="36"/>
        <v>BOC District 4</v>
      </c>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row>
    <row r="881" spans="1:84" s="2" customFormat="1" ht="15" hidden="1" x14ac:dyDescent="0.25">
      <c r="A881" s="75">
        <v>880</v>
      </c>
      <c r="B881" s="64">
        <v>12</v>
      </c>
      <c r="C881" s="66" t="str">
        <f>IF(G881=1,AQ881," ")</f>
        <v xml:space="preserve"> </v>
      </c>
      <c r="D881" s="65"/>
      <c r="E881" s="55"/>
      <c r="F881" s="56"/>
      <c r="G881" s="58"/>
      <c r="H881" s="58"/>
      <c r="I881" s="58" t="str">
        <f>IF(C881=$AI$13,$AJ$13," ")</f>
        <v xml:space="preserve"> </v>
      </c>
      <c r="J881" s="55"/>
      <c r="K881" s="55" t="s">
        <v>100</v>
      </c>
      <c r="L881" s="55"/>
      <c r="M881" s="55"/>
      <c r="N881" s="56"/>
      <c r="O881" s="55"/>
      <c r="P881" s="55"/>
      <c r="Q881" s="55"/>
      <c r="R881" s="55"/>
      <c r="S881" s="55"/>
      <c r="T881" s="55"/>
      <c r="U881" s="53" t="s">
        <v>238</v>
      </c>
      <c r="V881" s="40" t="s">
        <v>99</v>
      </c>
      <c r="W881" s="15"/>
      <c r="X881" s="15"/>
      <c r="Y881" s="15" t="s">
        <v>71</v>
      </c>
      <c r="Z881" s="15"/>
      <c r="AA881" s="15"/>
      <c r="AB881" s="5"/>
      <c r="AC881" s="5"/>
      <c r="AD881" s="5"/>
      <c r="AE881" s="5"/>
      <c r="AF881" s="5"/>
      <c r="AI881"/>
      <c r="AJ881" s="67"/>
      <c r="AK881"/>
      <c r="AL881" s="1"/>
      <c r="AM881" s="1"/>
      <c r="AN881" s="1"/>
      <c r="AO881" s="39">
        <f t="shared" si="35"/>
        <v>0</v>
      </c>
      <c r="AP881" s="39"/>
      <c r="AQ881" s="39" t="str">
        <f t="shared" si="36"/>
        <v>Julien Grhas</v>
      </c>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row>
    <row r="882" spans="1:84" s="2" customFormat="1" ht="15" hidden="1" x14ac:dyDescent="0.25">
      <c r="A882" s="75">
        <v>881</v>
      </c>
      <c r="B882" s="64">
        <v>13</v>
      </c>
      <c r="C882" s="66" t="str">
        <f>IF(G882=1,AQ882," ")</f>
        <v xml:space="preserve"> </v>
      </c>
      <c r="D882" s="65"/>
      <c r="E882" s="55"/>
      <c r="F882" s="56"/>
      <c r="G882" s="58"/>
      <c r="H882" s="58"/>
      <c r="I882" s="58" t="str">
        <f>IF(C882=$AI$14,$AJ$14," ")</f>
        <v xml:space="preserve"> </v>
      </c>
      <c r="J882" s="55"/>
      <c r="K882" s="55" t="s">
        <v>100</v>
      </c>
      <c r="L882" s="55"/>
      <c r="M882" s="55"/>
      <c r="N882" s="56"/>
      <c r="O882" s="55"/>
      <c r="P882" s="55"/>
      <c r="Q882" s="55"/>
      <c r="R882" s="55"/>
      <c r="S882" s="55"/>
      <c r="T882" s="55"/>
      <c r="U882" s="53" t="s">
        <v>238</v>
      </c>
      <c r="V882" s="40" t="s">
        <v>99</v>
      </c>
      <c r="W882" s="15"/>
      <c r="X882" s="15"/>
      <c r="Y882" s="15" t="s">
        <v>71</v>
      </c>
      <c r="Z882" s="15"/>
      <c r="AA882" s="15"/>
      <c r="AB882" s="5"/>
      <c r="AC882" s="5"/>
      <c r="AD882" s="5"/>
      <c r="AE882" s="5"/>
      <c r="AF882" s="5"/>
      <c r="AI882"/>
      <c r="AJ882" s="67"/>
      <c r="AK882"/>
      <c r="AL882" s="1"/>
      <c r="AM882" s="1"/>
      <c r="AN882" s="1"/>
      <c r="AO882" s="39">
        <f t="shared" si="35"/>
        <v>0</v>
      </c>
      <c r="AP882" s="39"/>
      <c r="AQ882" s="39" t="str">
        <f t="shared" si="36"/>
        <v>Matthew Hardwick</v>
      </c>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row>
    <row r="883" spans="1:84" s="2" customFormat="1" ht="15" hidden="1" x14ac:dyDescent="0.25">
      <c r="A883" s="75">
        <v>882</v>
      </c>
      <c r="B883" s="64">
        <v>14</v>
      </c>
      <c r="C883" s="66" t="str">
        <f>IF(G883=1,AQ883," ")</f>
        <v xml:space="preserve"> </v>
      </c>
      <c r="D883" s="65"/>
      <c r="E883" s="55"/>
      <c r="F883" s="56"/>
      <c r="G883" s="58"/>
      <c r="H883" s="58"/>
      <c r="I883" s="58" t="str">
        <f>IF(C883=$AI$15,$AJ$15," ")</f>
        <v xml:space="preserve"> </v>
      </c>
      <c r="J883" s="55"/>
      <c r="K883" s="55" t="s">
        <v>100</v>
      </c>
      <c r="L883" s="55"/>
      <c r="M883" s="55"/>
      <c r="N883" s="56"/>
      <c r="O883" s="55"/>
      <c r="P883" s="55"/>
      <c r="Q883" s="55"/>
      <c r="R883" s="55"/>
      <c r="S883" s="55"/>
      <c r="T883" s="55"/>
      <c r="U883" s="53" t="s">
        <v>238</v>
      </c>
      <c r="V883" s="40" t="s">
        <v>99</v>
      </c>
      <c r="W883" s="15"/>
      <c r="X883" s="15"/>
      <c r="Y883" s="15" t="s">
        <v>71</v>
      </c>
      <c r="Z883" s="15"/>
      <c r="AA883" s="15"/>
      <c r="AB883" s="5"/>
      <c r="AC883" s="5"/>
      <c r="AD883" s="5"/>
      <c r="AE883" s="5"/>
      <c r="AF883" s="5"/>
      <c r="AI883"/>
      <c r="AJ883" s="67"/>
      <c r="AK883"/>
      <c r="AL883" s="1"/>
      <c r="AM883" s="1"/>
      <c r="AN883" s="1"/>
      <c r="AO883" s="39">
        <f t="shared" si="35"/>
        <v>0</v>
      </c>
      <c r="AP883" s="39"/>
      <c r="AQ883" s="39" t="str">
        <f t="shared" si="36"/>
        <v>Yashica Marshall</v>
      </c>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row>
    <row r="884" spans="1:84" s="2" customFormat="1" ht="15" hidden="1" x14ac:dyDescent="0.25">
      <c r="A884" s="75">
        <v>883</v>
      </c>
      <c r="B884" s="64">
        <v>15</v>
      </c>
      <c r="C884" s="66" t="str">
        <f>IF(G884=1,AQ884," ")</f>
        <v xml:space="preserve"> </v>
      </c>
      <c r="D884" s="65"/>
      <c r="E884" s="55"/>
      <c r="F884" s="56"/>
      <c r="G884" s="58"/>
      <c r="H884" s="58"/>
      <c r="I884" s="58" t="str">
        <f>IF(C884=$AI$16,$AJ$16," ")</f>
        <v xml:space="preserve"> </v>
      </c>
      <c r="J884" s="55"/>
      <c r="K884" s="55" t="s">
        <v>100</v>
      </c>
      <c r="L884" s="55"/>
      <c r="M884" s="55"/>
      <c r="N884" s="56"/>
      <c r="O884" s="55"/>
      <c r="P884" s="55"/>
      <c r="Q884" s="55"/>
      <c r="R884" s="55"/>
      <c r="S884" s="55"/>
      <c r="T884" s="55"/>
      <c r="U884" s="53" t="s">
        <v>238</v>
      </c>
      <c r="V884" s="40" t="s">
        <v>99</v>
      </c>
      <c r="W884" s="15"/>
      <c r="X884" s="15"/>
      <c r="Y884" s="15" t="s">
        <v>71</v>
      </c>
      <c r="Z884" s="15"/>
      <c r="AA884" s="15"/>
      <c r="AB884" s="5"/>
      <c r="AC884" s="5"/>
      <c r="AD884" s="5"/>
      <c r="AE884" s="5"/>
      <c r="AF884" s="5"/>
      <c r="AI884"/>
      <c r="AJ884" s="67"/>
      <c r="AK884"/>
      <c r="AL884" s="1"/>
      <c r="AM884" s="1"/>
      <c r="AN884" s="1"/>
      <c r="AO884" s="39">
        <f t="shared" si="35"/>
        <v>0</v>
      </c>
      <c r="AP884" s="39"/>
      <c r="AQ884" s="39" t="str">
        <f t="shared" si="36"/>
        <v>Monique Sheffield</v>
      </c>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row>
    <row r="885" spans="1:84" s="2" customFormat="1" ht="15" hidden="1" x14ac:dyDescent="0.25">
      <c r="A885" s="75">
        <v>884</v>
      </c>
      <c r="B885" s="64">
        <v>16</v>
      </c>
      <c r="C885" s="74" t="str">
        <f>IF(G885=1,AQ885,IF(G885="BLK",$AI$17," "))</f>
        <v xml:space="preserve"> </v>
      </c>
      <c r="D885" s="129"/>
      <c r="E885" s="55"/>
      <c r="F885" s="56"/>
      <c r="G885" s="58"/>
      <c r="H885" s="58"/>
      <c r="I885" s="58" t="str">
        <f>IF(C885=$AI$17,$AJ$17," ")</f>
        <v xml:space="preserve"> </v>
      </c>
      <c r="J885" s="55"/>
      <c r="K885" s="55" t="s">
        <v>100</v>
      </c>
      <c r="L885" s="55"/>
      <c r="M885" s="55"/>
      <c r="N885" s="56"/>
      <c r="O885" s="55"/>
      <c r="P885" s="55"/>
      <c r="Q885" s="55"/>
      <c r="R885" s="55"/>
      <c r="S885" s="55"/>
      <c r="T885" s="55"/>
      <c r="U885" s="53" t="s">
        <v>238</v>
      </c>
      <c r="V885" s="40" t="s">
        <v>99</v>
      </c>
      <c r="W885" s="15"/>
      <c r="X885" s="15"/>
      <c r="Y885" s="15" t="s">
        <v>71</v>
      </c>
      <c r="Z885" s="15"/>
      <c r="AA885" s="15"/>
      <c r="AB885" s="5"/>
      <c r="AC885" s="5"/>
      <c r="AD885" s="5"/>
      <c r="AE885" s="5"/>
      <c r="AF885" s="5"/>
      <c r="AI885"/>
      <c r="AJ885" s="67"/>
      <c r="AK885"/>
      <c r="AL885" s="1"/>
      <c r="AM885" s="1"/>
      <c r="AN885" s="1"/>
      <c r="AO885" s="39">
        <f t="shared" si="35"/>
        <v>0</v>
      </c>
      <c r="AP885" s="39"/>
      <c r="AQ885" s="39" t="str">
        <f t="shared" si="36"/>
        <v>BLANK</v>
      </c>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row>
    <row r="886" spans="1:84" s="2" customFormat="1" ht="15" hidden="1" x14ac:dyDescent="0.25">
      <c r="A886" s="75">
        <v>885</v>
      </c>
      <c r="B886" s="64">
        <v>17</v>
      </c>
      <c r="C886" s="66" t="str">
        <f>IF(G886=1,AQ886," ")</f>
        <v xml:space="preserve"> </v>
      </c>
      <c r="D886" s="65"/>
      <c r="E886" s="55"/>
      <c r="F886" s="56"/>
      <c r="G886" s="58"/>
      <c r="H886" s="58"/>
      <c r="I886" s="58" t="str">
        <f>IF(C886=$AI$18,$AJ$18," ")</f>
        <v xml:space="preserve"> </v>
      </c>
      <c r="J886" s="55"/>
      <c r="K886" s="55" t="s">
        <v>100</v>
      </c>
      <c r="L886" s="55"/>
      <c r="M886" s="55"/>
      <c r="N886" s="56"/>
      <c r="O886" s="55"/>
      <c r="P886" s="55"/>
      <c r="Q886" s="55"/>
      <c r="R886" s="55"/>
      <c r="S886" s="55"/>
      <c r="T886" s="55"/>
      <c r="U886" s="53" t="s">
        <v>238</v>
      </c>
      <c r="V886" s="40" t="s">
        <v>99</v>
      </c>
      <c r="W886" s="15"/>
      <c r="X886" s="15"/>
      <c r="Y886" s="15" t="s">
        <v>71</v>
      </c>
      <c r="Z886" s="15"/>
      <c r="AA886" s="15"/>
      <c r="AB886" s="5"/>
      <c r="AC886" s="5"/>
      <c r="AD886" s="5"/>
      <c r="AE886" s="5"/>
      <c r="AF886" s="5"/>
      <c r="AI886"/>
      <c r="AJ886" s="67"/>
      <c r="AK886"/>
      <c r="AL886" s="1"/>
      <c r="AM886" s="1"/>
      <c r="AN886" s="1"/>
      <c r="AO886" s="39">
        <f t="shared" si="35"/>
        <v>0</v>
      </c>
      <c r="AP886" s="39"/>
      <c r="AQ886" s="39" t="str">
        <f t="shared" si="36"/>
        <v>BLANK</v>
      </c>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row>
    <row r="887" spans="1:84" s="2" customFormat="1" ht="15" hidden="1" x14ac:dyDescent="0.25">
      <c r="A887" s="75">
        <v>886</v>
      </c>
      <c r="B887" s="64">
        <v>18</v>
      </c>
      <c r="C887" s="66" t="str">
        <f>IF(G887=1,AQ887," ")</f>
        <v xml:space="preserve"> </v>
      </c>
      <c r="D887" s="65"/>
      <c r="E887" s="55"/>
      <c r="F887" s="56"/>
      <c r="G887" s="58"/>
      <c r="H887" s="58"/>
      <c r="I887" s="58" t="str">
        <f>IF(C887=$AI$19,$AJ$19," ")</f>
        <v xml:space="preserve"> </v>
      </c>
      <c r="J887" s="55"/>
      <c r="K887" s="55" t="s">
        <v>100</v>
      </c>
      <c r="L887" s="55"/>
      <c r="M887" s="55"/>
      <c r="N887" s="56"/>
      <c r="O887" s="55"/>
      <c r="P887" s="55"/>
      <c r="Q887" s="55"/>
      <c r="R887" s="55"/>
      <c r="S887" s="55"/>
      <c r="T887" s="55"/>
      <c r="U887" s="53" t="s">
        <v>238</v>
      </c>
      <c r="V887" s="40" t="s">
        <v>99</v>
      </c>
      <c r="W887" s="15"/>
      <c r="X887" s="15"/>
      <c r="Y887" s="15" t="s">
        <v>71</v>
      </c>
      <c r="Z887" s="15"/>
      <c r="AA887" s="15"/>
      <c r="AB887" s="5"/>
      <c r="AC887" s="5"/>
      <c r="AD887" s="5"/>
      <c r="AE887" s="5"/>
      <c r="AF887" s="5"/>
      <c r="AI887"/>
      <c r="AJ887" s="67"/>
      <c r="AK887"/>
      <c r="AL887" s="1"/>
      <c r="AM887" s="1"/>
      <c r="AN887" s="1"/>
      <c r="AO887" s="39">
        <f t="shared" si="35"/>
        <v>0</v>
      </c>
      <c r="AP887" s="39"/>
      <c r="AQ887" s="39" t="str">
        <f t="shared" si="36"/>
        <v>Write In</v>
      </c>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row>
    <row r="888" spans="1:84" s="2" customFormat="1" thickBot="1" x14ac:dyDescent="0.3">
      <c r="A888" s="38">
        <v>887</v>
      </c>
      <c r="B888" s="64">
        <v>19</v>
      </c>
      <c r="C888" s="66"/>
      <c r="D888" s="65"/>
      <c r="E888" s="55"/>
      <c r="F888" s="56"/>
      <c r="G888" s="58"/>
      <c r="H888" s="58"/>
      <c r="I888" s="58"/>
      <c r="J888" s="55"/>
      <c r="K888" s="55"/>
      <c r="L888" s="55"/>
      <c r="M888" s="55"/>
      <c r="N888" s="56"/>
      <c r="O888" s="55"/>
      <c r="P888" s="55"/>
      <c r="Q888" s="55"/>
      <c r="R888" s="55"/>
      <c r="S888" s="55"/>
      <c r="T888" s="54">
        <v>2</v>
      </c>
      <c r="U888" s="53" t="s">
        <v>238</v>
      </c>
      <c r="V888" s="40" t="s">
        <v>85</v>
      </c>
      <c r="W888" s="15">
        <v>2</v>
      </c>
      <c r="X888" s="15"/>
      <c r="Y888" s="15" t="s">
        <v>71</v>
      </c>
      <c r="Z888" s="15"/>
      <c r="AA888" s="15"/>
      <c r="AB888" s="5"/>
      <c r="AC888" s="5"/>
      <c r="AD888" s="5"/>
      <c r="AE888" s="5"/>
      <c r="AF888" s="5"/>
      <c r="AI888"/>
      <c r="AJ888" s="67"/>
      <c r="AK888"/>
      <c r="AL888" s="1"/>
      <c r="AM888" s="1"/>
      <c r="AN888" s="1"/>
      <c r="AO888" s="39">
        <f t="shared" si="35"/>
        <v>0</v>
      </c>
      <c r="AP888" s="39"/>
      <c r="AQ888" s="39">
        <f t="shared" si="36"/>
        <v>0</v>
      </c>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row>
    <row r="889" spans="1:84" s="2" customFormat="1" ht="16.5" thickBot="1" x14ac:dyDescent="0.3">
      <c r="A889" s="38">
        <v>888</v>
      </c>
      <c r="B889" s="64">
        <v>20</v>
      </c>
      <c r="C889" s="74" t="s">
        <v>98</v>
      </c>
      <c r="D889" s="71"/>
      <c r="E889" s="58"/>
      <c r="F889" s="73"/>
      <c r="G889" s="59">
        <v>0</v>
      </c>
      <c r="H889" s="58">
        <v>0</v>
      </c>
      <c r="I889" s="58"/>
      <c r="J889" s="55"/>
      <c r="K889" s="55" t="s">
        <v>97</v>
      </c>
      <c r="L889" s="55"/>
      <c r="M889" s="55"/>
      <c r="N889" s="56"/>
      <c r="O889" s="55"/>
      <c r="P889" s="55"/>
      <c r="Q889" s="55"/>
      <c r="R889" s="55"/>
      <c r="S889" s="55"/>
      <c r="T889" s="54">
        <v>2</v>
      </c>
      <c r="U889" s="53" t="s">
        <v>238</v>
      </c>
      <c r="V889" s="40" t="s">
        <v>85</v>
      </c>
      <c r="W889" s="15">
        <v>2</v>
      </c>
      <c r="X889" s="15"/>
      <c r="Y889" s="15" t="s">
        <v>71</v>
      </c>
      <c r="Z889" s="15"/>
      <c r="AA889" s="15"/>
      <c r="AB889" s="5"/>
      <c r="AC889" s="5"/>
      <c r="AD889" s="5"/>
      <c r="AE889" s="5"/>
      <c r="AF889" s="5"/>
      <c r="AI889"/>
      <c r="AJ889" s="67"/>
      <c r="AK889"/>
      <c r="AL889" s="1"/>
      <c r="AM889" s="1"/>
      <c r="AN889" s="1"/>
      <c r="AO889" s="39">
        <f t="shared" si="35"/>
        <v>0</v>
      </c>
      <c r="AP889" s="39"/>
      <c r="AQ889" s="39">
        <f t="shared" si="36"/>
        <v>0</v>
      </c>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row>
    <row r="890" spans="1:84" s="2" customFormat="1" ht="16.5" thickBot="1" x14ac:dyDescent="0.3">
      <c r="A890" s="38">
        <v>889</v>
      </c>
      <c r="B890" s="64">
        <v>21</v>
      </c>
      <c r="C890" s="74" t="s">
        <v>96</v>
      </c>
      <c r="D890" s="71"/>
      <c r="E890" s="58"/>
      <c r="F890" s="73"/>
      <c r="G890" s="59">
        <v>0</v>
      </c>
      <c r="H890" s="58">
        <v>0</v>
      </c>
      <c r="I890" s="58"/>
      <c r="J890" s="55"/>
      <c r="K890" s="55" t="s">
        <v>95</v>
      </c>
      <c r="L890" s="55"/>
      <c r="M890" s="55"/>
      <c r="N890" s="56"/>
      <c r="O890" s="55"/>
      <c r="P890" s="55"/>
      <c r="Q890" s="55"/>
      <c r="R890" s="55"/>
      <c r="S890" s="55"/>
      <c r="T890" s="54">
        <v>2</v>
      </c>
      <c r="U890" s="53" t="s">
        <v>238</v>
      </c>
      <c r="V890" s="40" t="s">
        <v>85</v>
      </c>
      <c r="W890" s="15">
        <v>2</v>
      </c>
      <c r="X890" s="15"/>
      <c r="Y890" s="15" t="s">
        <v>71</v>
      </c>
      <c r="Z890" s="15"/>
      <c r="AA890" s="15"/>
      <c r="AB890" s="5"/>
      <c r="AC890" s="5"/>
      <c r="AD890" s="5"/>
      <c r="AE890" s="5"/>
      <c r="AF890" s="5"/>
      <c r="AI890"/>
      <c r="AJ890" s="67"/>
      <c r="AK890"/>
      <c r="AL890" s="1"/>
      <c r="AM890" s="1"/>
      <c r="AN890" s="1"/>
      <c r="AO890" s="39">
        <f t="shared" si="35"/>
        <v>0</v>
      </c>
      <c r="AP890" s="39"/>
      <c r="AQ890" s="39">
        <f t="shared" si="36"/>
        <v>0</v>
      </c>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row>
    <row r="891" spans="1:84" s="2" customFormat="1" ht="16.5" thickBot="1" x14ac:dyDescent="0.3">
      <c r="A891" s="38">
        <v>890</v>
      </c>
      <c r="B891" s="64">
        <v>22</v>
      </c>
      <c r="C891" s="74" t="s">
        <v>94</v>
      </c>
      <c r="D891" s="71"/>
      <c r="E891" s="58"/>
      <c r="F891" s="73"/>
      <c r="G891" s="59">
        <v>0</v>
      </c>
      <c r="H891" s="58">
        <v>0</v>
      </c>
      <c r="I891" s="58" t="s">
        <v>122</v>
      </c>
      <c r="J891" s="55"/>
      <c r="K891" s="55" t="s">
        <v>93</v>
      </c>
      <c r="L891" s="55"/>
      <c r="M891" s="55"/>
      <c r="N891" s="56"/>
      <c r="O891" s="55"/>
      <c r="P891" s="55"/>
      <c r="Q891" s="55"/>
      <c r="R891" s="55"/>
      <c r="S891" s="55"/>
      <c r="T891" s="54">
        <v>2</v>
      </c>
      <c r="U891" s="53" t="s">
        <v>238</v>
      </c>
      <c r="V891" s="40" t="s">
        <v>85</v>
      </c>
      <c r="W891" s="15">
        <v>2</v>
      </c>
      <c r="X891" s="15"/>
      <c r="Y891" s="15" t="s">
        <v>71</v>
      </c>
      <c r="Z891" s="15"/>
      <c r="AA891" s="15"/>
      <c r="AB891" s="5"/>
      <c r="AC891" s="5"/>
      <c r="AD891" s="5"/>
      <c r="AE891" s="5"/>
      <c r="AF891" s="5"/>
      <c r="AI891"/>
      <c r="AJ891" s="67"/>
      <c r="AK891"/>
      <c r="AL891" s="1"/>
      <c r="AM891" s="1"/>
      <c r="AN891" s="1"/>
      <c r="AO891" s="39">
        <f t="shared" si="35"/>
        <v>0</v>
      </c>
      <c r="AP891" s="39"/>
      <c r="AQ891" s="39">
        <f t="shared" si="36"/>
        <v>0</v>
      </c>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row>
    <row r="892" spans="1:84" s="2" customFormat="1" ht="16.5" thickBot="1" x14ac:dyDescent="0.3">
      <c r="A892" s="38">
        <v>891</v>
      </c>
      <c r="B892" s="64">
        <v>23</v>
      </c>
      <c r="C892" s="74" t="s">
        <v>77</v>
      </c>
      <c r="D892" s="71"/>
      <c r="E892" s="58">
        <v>1105</v>
      </c>
      <c r="F892" s="80">
        <v>125</v>
      </c>
      <c r="G892" s="59">
        <v>0</v>
      </c>
      <c r="H892" s="58">
        <v>1</v>
      </c>
      <c r="I892" s="58" t="s">
        <v>107</v>
      </c>
      <c r="J892" s="55"/>
      <c r="K892" s="55" t="s">
        <v>77</v>
      </c>
      <c r="L892" s="55"/>
      <c r="M892" s="55"/>
      <c r="N892" s="56"/>
      <c r="O892" s="55"/>
      <c r="P892" s="55"/>
      <c r="Q892" s="55"/>
      <c r="R892" s="55"/>
      <c r="S892" s="55"/>
      <c r="T892" s="54">
        <v>2</v>
      </c>
      <c r="U892" s="53" t="s">
        <v>238</v>
      </c>
      <c r="V892" s="40" t="s">
        <v>85</v>
      </c>
      <c r="W892" s="15">
        <v>2</v>
      </c>
      <c r="X892" s="15"/>
      <c r="Y892" s="15" t="s">
        <v>71</v>
      </c>
      <c r="Z892" s="15"/>
      <c r="AA892" s="15"/>
      <c r="AB892" s="5"/>
      <c r="AC892" s="5"/>
      <c r="AD892" s="5"/>
      <c r="AE892" s="5"/>
      <c r="AF892" s="5"/>
      <c r="AI892"/>
      <c r="AJ892" s="67"/>
      <c r="AK892"/>
      <c r="AL892" s="1"/>
      <c r="AM892" s="1"/>
      <c r="AN892" s="1"/>
      <c r="AO892" s="39">
        <f t="shared" si="35"/>
        <v>0</v>
      </c>
      <c r="AP892" s="39"/>
      <c r="AQ892" s="39">
        <f t="shared" si="36"/>
        <v>0</v>
      </c>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row>
    <row r="893" spans="1:84" s="2" customFormat="1" ht="16.5" thickBot="1" x14ac:dyDescent="0.3">
      <c r="A893" s="38">
        <v>892</v>
      </c>
      <c r="B893" s="64">
        <v>24</v>
      </c>
      <c r="C893" s="72" t="s">
        <v>92</v>
      </c>
      <c r="D893" s="71"/>
      <c r="E893" s="68"/>
      <c r="F893" s="70"/>
      <c r="G893" s="136">
        <v>0</v>
      </c>
      <c r="H893" s="69">
        <v>0</v>
      </c>
      <c r="I893" s="69"/>
      <c r="J893" s="68"/>
      <c r="K893" s="68" t="s">
        <v>91</v>
      </c>
      <c r="L893" s="55"/>
      <c r="M893" s="55"/>
      <c r="N893" s="56"/>
      <c r="O893" s="55"/>
      <c r="P893" s="55"/>
      <c r="Q893" s="55"/>
      <c r="R893" s="55"/>
      <c r="S893" s="55"/>
      <c r="T893" s="54">
        <v>2</v>
      </c>
      <c r="U893" s="53" t="s">
        <v>238</v>
      </c>
      <c r="V893" s="40" t="s">
        <v>85</v>
      </c>
      <c r="W893" s="15">
        <v>2</v>
      </c>
      <c r="X893" s="15"/>
      <c r="Y893" s="15" t="s">
        <v>71</v>
      </c>
      <c r="Z893" s="15"/>
      <c r="AA893" s="15"/>
      <c r="AB893" s="5"/>
      <c r="AC893" s="5"/>
      <c r="AD893" s="5"/>
      <c r="AE893" s="5"/>
      <c r="AF893" s="5"/>
      <c r="AI893"/>
      <c r="AJ893" s="67"/>
      <c r="AK893"/>
      <c r="AL893" s="1"/>
      <c r="AM893" s="1"/>
      <c r="AN893" s="1"/>
      <c r="AO893" s="39">
        <f t="shared" si="35"/>
        <v>0</v>
      </c>
      <c r="AP893" s="39"/>
      <c r="AQ893" s="39">
        <f t="shared" si="36"/>
        <v>0</v>
      </c>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row>
    <row r="894" spans="1:84" x14ac:dyDescent="0.25">
      <c r="A894" s="38">
        <v>893</v>
      </c>
      <c r="B894" s="64">
        <v>25</v>
      </c>
      <c r="C894" s="66"/>
      <c r="D894" s="65"/>
      <c r="E894" s="55"/>
      <c r="F894" s="56"/>
      <c r="G894" s="59"/>
      <c r="H894" s="58"/>
      <c r="I894" s="58"/>
      <c r="J894" s="55"/>
      <c r="K894" s="55"/>
      <c r="L894" s="55"/>
      <c r="M894" s="55"/>
      <c r="N894" s="56"/>
      <c r="O894" s="55"/>
      <c r="P894" s="55"/>
      <c r="Q894" s="55"/>
      <c r="R894" s="55"/>
      <c r="S894" s="55"/>
      <c r="T894" s="54">
        <v>2</v>
      </c>
      <c r="U894" s="53" t="s">
        <v>238</v>
      </c>
      <c r="V894" s="40" t="s">
        <v>85</v>
      </c>
      <c r="W894" s="15">
        <v>2</v>
      </c>
      <c r="X894" s="15"/>
      <c r="Y894" s="15" t="s">
        <v>71</v>
      </c>
      <c r="Z894" s="15"/>
      <c r="AA894" s="15"/>
      <c r="AI894"/>
      <c r="AJ894" s="67"/>
      <c r="AK894"/>
      <c r="AO894" s="39">
        <f t="shared" si="35"/>
        <v>0</v>
      </c>
      <c r="AP894" s="39"/>
      <c r="AQ894" s="39">
        <f t="shared" si="36"/>
        <v>0</v>
      </c>
    </row>
    <row r="895" spans="1:84" x14ac:dyDescent="0.25">
      <c r="A895" s="38">
        <v>894</v>
      </c>
      <c r="B895" s="64">
        <v>26</v>
      </c>
      <c r="C895" s="63" t="s">
        <v>90</v>
      </c>
      <c r="D895" s="62"/>
      <c r="E895" s="61">
        <f>SUBTOTAL(9,G873:G893)</f>
        <v>5</v>
      </c>
      <c r="F895" s="60"/>
      <c r="G895" s="59"/>
      <c r="H895" s="58"/>
      <c r="I895" s="57"/>
      <c r="J895" s="55"/>
      <c r="K895" s="55" t="s">
        <v>89</v>
      </c>
      <c r="L895" s="55"/>
      <c r="M895" s="55"/>
      <c r="N895" s="56"/>
      <c r="O895" s="55"/>
      <c r="P895" s="55"/>
      <c r="Q895" s="55"/>
      <c r="R895" s="55"/>
      <c r="S895" s="55"/>
      <c r="T895" s="54">
        <v>2</v>
      </c>
      <c r="U895" s="53" t="s">
        <v>238</v>
      </c>
      <c r="V895" s="40" t="s">
        <v>85</v>
      </c>
      <c r="W895" s="15">
        <v>2</v>
      </c>
      <c r="X895" s="15"/>
      <c r="Y895" s="15" t="s">
        <v>71</v>
      </c>
      <c r="Z895" s="15"/>
      <c r="AA895" s="15"/>
      <c r="AH895" s="67"/>
      <c r="AI895"/>
      <c r="AJ895" s="67"/>
      <c r="AK895"/>
      <c r="AO895" s="39">
        <f t="shared" si="35"/>
        <v>0</v>
      </c>
      <c r="AP895" s="39"/>
      <c r="AQ895" s="39">
        <f t="shared" si="36"/>
        <v>0</v>
      </c>
    </row>
    <row r="896" spans="1:84" ht="16.5" thickBot="1" x14ac:dyDescent="0.3">
      <c r="A896" s="38">
        <v>895</v>
      </c>
      <c r="B896" s="52">
        <v>27</v>
      </c>
      <c r="C896" s="51" t="s">
        <v>88</v>
      </c>
      <c r="D896" s="50"/>
      <c r="E896" s="49">
        <f>SUBTOTAL(9,H873:H893)</f>
        <v>6</v>
      </c>
      <c r="F896" s="48">
        <f>SUBTOTAL(9,H873:H889)</f>
        <v>5</v>
      </c>
      <c r="G896" s="47"/>
      <c r="H896" s="46"/>
      <c r="I896" s="46"/>
      <c r="J896" s="45"/>
      <c r="K896" s="43" t="s">
        <v>87</v>
      </c>
      <c r="L896" s="43"/>
      <c r="M896" s="43"/>
      <c r="N896" s="44"/>
      <c r="O896" s="43"/>
      <c r="P896" s="43"/>
      <c r="Q896" s="43"/>
      <c r="R896" s="43"/>
      <c r="S896" s="43"/>
      <c r="T896" s="42">
        <v>2</v>
      </c>
      <c r="U896" s="148" t="s">
        <v>238</v>
      </c>
      <c r="V896" s="40" t="s">
        <v>85</v>
      </c>
      <c r="W896" s="15">
        <v>2</v>
      </c>
      <c r="X896" s="15"/>
      <c r="Y896" s="15" t="s">
        <v>71</v>
      </c>
      <c r="Z896" s="15"/>
      <c r="AA896" s="15"/>
      <c r="AH896" s="67"/>
      <c r="AI896"/>
      <c r="AJ896" s="67"/>
      <c r="AK896"/>
      <c r="AO896" s="39">
        <f t="shared" si="35"/>
        <v>0</v>
      </c>
      <c r="AP896" s="39"/>
      <c r="AQ896" s="39">
        <f t="shared" si="36"/>
        <v>0</v>
      </c>
    </row>
    <row r="897" spans="1:84" ht="16.5" thickBot="1" x14ac:dyDescent="0.3">
      <c r="A897" s="38">
        <v>896</v>
      </c>
      <c r="G897" s="13"/>
      <c r="U897" s="2" t="s">
        <v>194</v>
      </c>
      <c r="V897" s="40"/>
      <c r="W897" s="15"/>
      <c r="X897" s="15"/>
      <c r="Y897" s="15" t="s">
        <v>71</v>
      </c>
      <c r="Z897" s="15"/>
      <c r="AA897" s="15"/>
      <c r="AH897" s="67"/>
      <c r="AI897"/>
      <c r="AJ897" s="67"/>
      <c r="AK897"/>
      <c r="AO897" s="39">
        <f t="shared" si="35"/>
        <v>0</v>
      </c>
      <c r="AP897" s="39"/>
      <c r="AQ897" s="39">
        <f t="shared" si="36"/>
        <v>0</v>
      </c>
    </row>
    <row r="898" spans="1:84" x14ac:dyDescent="0.25">
      <c r="A898" s="38">
        <v>897</v>
      </c>
      <c r="B898" s="105">
        <v>1</v>
      </c>
      <c r="C898" s="104" t="s">
        <v>44</v>
      </c>
      <c r="D898" s="103"/>
      <c r="E898" s="101"/>
      <c r="F898" s="102"/>
      <c r="G898" s="101" t="s">
        <v>236</v>
      </c>
      <c r="H898" s="98"/>
      <c r="I898" s="98"/>
      <c r="J898" s="98"/>
      <c r="K898" s="100" t="s">
        <v>118</v>
      </c>
      <c r="L898" s="98"/>
      <c r="M898" s="98"/>
      <c r="N898" s="99"/>
      <c r="O898" s="98"/>
      <c r="P898" s="98"/>
      <c r="Q898" s="98"/>
      <c r="R898" s="98"/>
      <c r="S898" s="98"/>
      <c r="T898" s="97">
        <v>1</v>
      </c>
      <c r="U898" s="96" t="s">
        <v>236</v>
      </c>
      <c r="V898" s="40" t="s">
        <v>117</v>
      </c>
      <c r="W898" s="15"/>
      <c r="X898" s="15"/>
      <c r="Y898" s="15" t="s">
        <v>71</v>
      </c>
      <c r="Z898" s="15"/>
      <c r="AA898" s="15"/>
      <c r="AH898" s="67"/>
      <c r="AI898"/>
      <c r="AJ898" s="67"/>
      <c r="AK898"/>
      <c r="AO898" s="39">
        <f t="shared" ref="AO898:AO961" si="37">_xlfn.XLOOKUP(B898,$AH$4:$AH$11,$AI$4:$AI$11,0)</f>
        <v>0</v>
      </c>
      <c r="AP898" s="39"/>
      <c r="AQ898" s="39">
        <f t="shared" si="36"/>
        <v>0</v>
      </c>
    </row>
    <row r="899" spans="1:84" ht="16.5" thickBot="1" x14ac:dyDescent="0.3">
      <c r="A899" s="38">
        <v>898</v>
      </c>
      <c r="B899" s="64">
        <v>2</v>
      </c>
      <c r="C899" s="66" t="s">
        <v>116</v>
      </c>
      <c r="D899" s="65"/>
      <c r="E899" s="55"/>
      <c r="F899" s="56"/>
      <c r="H899" s="55"/>
      <c r="I899" s="58"/>
      <c r="J899" s="55"/>
      <c r="K899" s="55" t="s">
        <v>115</v>
      </c>
      <c r="L899" s="55"/>
      <c r="M899" s="55"/>
      <c r="N899" s="56"/>
      <c r="O899" s="55"/>
      <c r="P899" s="55"/>
      <c r="Q899" s="55"/>
      <c r="R899" s="55"/>
      <c r="S899" s="55"/>
      <c r="T899" s="54">
        <v>1</v>
      </c>
      <c r="U899" s="53" t="s">
        <v>236</v>
      </c>
      <c r="V899" s="40" t="s">
        <v>114</v>
      </c>
      <c r="W899" s="15"/>
      <c r="X899" s="15"/>
      <c r="Y899" s="15" t="s">
        <v>71</v>
      </c>
      <c r="Z899" s="15"/>
      <c r="AA899" s="15"/>
      <c r="AH899" s="67"/>
      <c r="AI899"/>
      <c r="AJ899" s="67"/>
      <c r="AK899"/>
      <c r="AO899" s="39">
        <f t="shared" si="37"/>
        <v>0</v>
      </c>
      <c r="AP899" s="39"/>
      <c r="AQ899" s="39">
        <f t="shared" si="36"/>
        <v>0</v>
      </c>
    </row>
    <row r="900" spans="1:84" ht="21.75" thickBot="1" x14ac:dyDescent="0.3">
      <c r="A900" s="38">
        <v>899</v>
      </c>
      <c r="B900" s="64">
        <v>3</v>
      </c>
      <c r="C900" s="92" t="s">
        <v>113</v>
      </c>
      <c r="D900" s="91" t="s">
        <v>112</v>
      </c>
      <c r="E900" s="87" t="s">
        <v>111</v>
      </c>
      <c r="F900" s="90" t="s">
        <v>110</v>
      </c>
      <c r="G900" s="89"/>
      <c r="H900" s="86"/>
      <c r="I900" s="87"/>
      <c r="J900" s="86"/>
      <c r="K900" s="86" t="s">
        <v>103</v>
      </c>
      <c r="L900" s="87">
        <v>1097</v>
      </c>
      <c r="M900" s="87" t="s">
        <v>109</v>
      </c>
      <c r="N900" s="88"/>
      <c r="O900" s="87"/>
      <c r="P900" s="87" t="s">
        <v>108</v>
      </c>
      <c r="Q900" s="87">
        <v>2</v>
      </c>
      <c r="R900" s="87"/>
      <c r="S900" s="86"/>
      <c r="T900" s="85">
        <v>1</v>
      </c>
      <c r="U900" s="84" t="s">
        <v>236</v>
      </c>
      <c r="V900" s="40" t="s">
        <v>102</v>
      </c>
      <c r="W900" s="15">
        <v>2</v>
      </c>
      <c r="X900" s="15"/>
      <c r="Y900" s="15" t="s">
        <v>71</v>
      </c>
      <c r="Z900" s="15"/>
      <c r="AA900" s="15"/>
      <c r="AH900" s="67"/>
      <c r="AI900"/>
      <c r="AJ900" s="67"/>
      <c r="AK900"/>
      <c r="AO900" s="39" t="str">
        <f t="shared" si="37"/>
        <v>BOC District 2</v>
      </c>
      <c r="AP900" s="39"/>
      <c r="AQ900" s="39">
        <f t="shared" si="36"/>
        <v>0</v>
      </c>
    </row>
    <row r="901" spans="1:84" thickBot="1" x14ac:dyDescent="0.3">
      <c r="A901" s="38">
        <v>900</v>
      </c>
      <c r="B901" s="64">
        <v>4</v>
      </c>
      <c r="C901" s="66" t="str">
        <f>IF(G901=1,AO901," ")</f>
        <v xml:space="preserve">Alicia Adams </v>
      </c>
      <c r="D901" s="71"/>
      <c r="E901" s="82">
        <v>1097</v>
      </c>
      <c r="F901" s="80">
        <v>127</v>
      </c>
      <c r="G901" s="58">
        <v>1</v>
      </c>
      <c r="H901" s="58">
        <v>1</v>
      </c>
      <c r="I901" s="58" t="str">
        <f>IF(C901=$AI$5,$AJ$5," ")</f>
        <v>REP</v>
      </c>
      <c r="J901" s="55" t="s">
        <v>104</v>
      </c>
      <c r="K901" s="55" t="s">
        <v>103</v>
      </c>
      <c r="L901" s="55"/>
      <c r="M901" s="55"/>
      <c r="N901" s="56"/>
      <c r="O901" s="55"/>
      <c r="P901" s="55"/>
      <c r="Q901" s="55"/>
      <c r="R901" s="55"/>
      <c r="S901" s="55"/>
      <c r="T901" s="54">
        <v>1</v>
      </c>
      <c r="U901" s="53" t="s">
        <v>236</v>
      </c>
      <c r="V901" s="40" t="s">
        <v>102</v>
      </c>
      <c r="W901" s="15">
        <v>2</v>
      </c>
      <c r="X901" s="15"/>
      <c r="Y901" s="15" t="s">
        <v>71</v>
      </c>
      <c r="Z901" s="15"/>
      <c r="AA901" s="15"/>
      <c r="AB901" s="4">
        <v>127</v>
      </c>
      <c r="AC901" s="5" t="s">
        <v>237</v>
      </c>
      <c r="AD901" s="83" t="s">
        <v>107</v>
      </c>
      <c r="AF901" s="5"/>
      <c r="AH901" s="67"/>
      <c r="AI901"/>
      <c r="AJ901" s="67"/>
      <c r="AK901"/>
      <c r="AO901" s="39" t="str">
        <f t="shared" si="37"/>
        <v xml:space="preserve">Alicia Adams </v>
      </c>
      <c r="AP901" s="39"/>
      <c r="AQ901" s="39">
        <f t="shared" ref="AQ901:AQ964" si="38">_xlfn.XLOOKUP(B901,$AH$12:$AH$19,$AI$12:$AI$19,0)</f>
        <v>0</v>
      </c>
    </row>
    <row r="902" spans="1:84" thickBot="1" x14ac:dyDescent="0.3">
      <c r="A902" s="38">
        <v>901</v>
      </c>
      <c r="B902" s="64">
        <v>5</v>
      </c>
      <c r="C902" s="66" t="str">
        <f>IF(G902=1,AO902," ")</f>
        <v>Erick Allen</v>
      </c>
      <c r="D902" s="71"/>
      <c r="E902" s="81">
        <v>1097</v>
      </c>
      <c r="F902" s="80">
        <v>128</v>
      </c>
      <c r="G902" s="58">
        <v>1</v>
      </c>
      <c r="H902" s="58">
        <f>G902</f>
        <v>1</v>
      </c>
      <c r="I902" s="58" t="str">
        <f>IF(C902=$AI$6,$AJ$6," ")</f>
        <v>DEM</v>
      </c>
      <c r="J902" s="55" t="s">
        <v>104</v>
      </c>
      <c r="K902" s="55" t="s">
        <v>103</v>
      </c>
      <c r="L902" s="55"/>
      <c r="M902" s="55"/>
      <c r="N902" s="56"/>
      <c r="O902" s="55"/>
      <c r="P902" s="55"/>
      <c r="Q902" s="55"/>
      <c r="R902" s="55"/>
      <c r="S902" s="55"/>
      <c r="T902" s="54">
        <v>1</v>
      </c>
      <c r="U902" s="53" t="s">
        <v>236</v>
      </c>
      <c r="V902" s="40" t="s">
        <v>102</v>
      </c>
      <c r="W902" s="15">
        <v>2</v>
      </c>
      <c r="X902" s="15"/>
      <c r="Y902" s="15" t="s">
        <v>71</v>
      </c>
      <c r="Z902" s="15"/>
      <c r="AA902" s="15"/>
      <c r="AB902" s="5"/>
      <c r="AF902" s="5"/>
      <c r="AI902"/>
      <c r="AJ902" s="67"/>
      <c r="AK902"/>
      <c r="AO902" s="39" t="str">
        <f t="shared" si="37"/>
        <v>Erick Allen</v>
      </c>
      <c r="AP902" s="39"/>
      <c r="AQ902" s="39">
        <f t="shared" si="38"/>
        <v>0</v>
      </c>
    </row>
    <row r="903" spans="1:84" s="2" customFormat="1" thickBot="1" x14ac:dyDescent="0.3">
      <c r="A903" s="38">
        <v>902</v>
      </c>
      <c r="B903" s="64">
        <v>6</v>
      </c>
      <c r="C903" s="66" t="str">
        <f>IF(G903=1,AO903," ")</f>
        <v>Jaha V. Howard</v>
      </c>
      <c r="D903" s="71"/>
      <c r="E903" s="81">
        <v>1097</v>
      </c>
      <c r="F903" s="80">
        <v>128</v>
      </c>
      <c r="G903" s="58">
        <v>1</v>
      </c>
      <c r="H903" s="58">
        <f>G903</f>
        <v>1</v>
      </c>
      <c r="I903" s="58" t="str">
        <f>IF(C903=$AI$7,$AJ$7," ")</f>
        <v>DEM</v>
      </c>
      <c r="J903" s="55" t="s">
        <v>104</v>
      </c>
      <c r="K903" s="55" t="s">
        <v>103</v>
      </c>
      <c r="L903" s="55"/>
      <c r="M903" s="55"/>
      <c r="N903" s="56"/>
      <c r="O903" s="55"/>
      <c r="P903" s="55"/>
      <c r="Q903" s="55"/>
      <c r="R903" s="55"/>
      <c r="S903" s="55"/>
      <c r="T903" s="54">
        <v>1</v>
      </c>
      <c r="U903" s="53" t="s">
        <v>236</v>
      </c>
      <c r="V903" s="40" t="s">
        <v>102</v>
      </c>
      <c r="W903" s="15">
        <v>2</v>
      </c>
      <c r="X903" s="15"/>
      <c r="Y903" s="15" t="s">
        <v>71</v>
      </c>
      <c r="Z903" s="15"/>
      <c r="AA903" s="15"/>
      <c r="AB903" s="4">
        <v>128</v>
      </c>
      <c r="AC903" s="5" t="s">
        <v>237</v>
      </c>
      <c r="AD903" s="5" t="s">
        <v>105</v>
      </c>
      <c r="AE903" s="5"/>
      <c r="AF903" s="5"/>
      <c r="AI903"/>
      <c r="AJ903" s="67"/>
      <c r="AK903"/>
      <c r="AL903" s="1"/>
      <c r="AM903" s="1"/>
      <c r="AN903" s="1"/>
      <c r="AO903" s="39" t="str">
        <f t="shared" si="37"/>
        <v>Jaha V. Howard</v>
      </c>
      <c r="AP903" s="39"/>
      <c r="AQ903" s="39">
        <f t="shared" si="38"/>
        <v>0</v>
      </c>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row>
    <row r="904" spans="1:84" s="2" customFormat="1" thickBot="1" x14ac:dyDescent="0.3">
      <c r="A904" s="38">
        <v>903</v>
      </c>
      <c r="B904" s="64">
        <v>7</v>
      </c>
      <c r="C904" s="66" t="str">
        <f>IF(G904=1,AO904," ")</f>
        <v>Tanisha Whorton</v>
      </c>
      <c r="D904" s="71"/>
      <c r="E904" s="81">
        <v>1097</v>
      </c>
      <c r="F904" s="80">
        <v>128</v>
      </c>
      <c r="G904" s="58">
        <v>1</v>
      </c>
      <c r="H904" s="58">
        <f>G904</f>
        <v>1</v>
      </c>
      <c r="I904" s="58" t="str">
        <f>IF(C904=$AI$8,$AJ$8," ")</f>
        <v>DEM</v>
      </c>
      <c r="J904" s="55" t="s">
        <v>104</v>
      </c>
      <c r="K904" s="55" t="s">
        <v>103</v>
      </c>
      <c r="L904" s="55"/>
      <c r="M904" s="55"/>
      <c r="N904" s="56"/>
      <c r="O904" s="55"/>
      <c r="P904" s="55"/>
      <c r="Q904" s="55"/>
      <c r="R904" s="55"/>
      <c r="S904" s="55"/>
      <c r="T904" s="54">
        <v>1</v>
      </c>
      <c r="U904" s="53" t="s">
        <v>236</v>
      </c>
      <c r="V904" s="40" t="s">
        <v>102</v>
      </c>
      <c r="W904" s="15">
        <v>2</v>
      </c>
      <c r="X904" s="15"/>
      <c r="Y904" s="15" t="s">
        <v>71</v>
      </c>
      <c r="Z904" s="15"/>
      <c r="AA904" s="15"/>
      <c r="AB904" s="5"/>
      <c r="AC904" s="5"/>
      <c r="AD904" s="5"/>
      <c r="AE904" s="5"/>
      <c r="AF904" s="5"/>
      <c r="AI904"/>
      <c r="AJ904" s="67"/>
      <c r="AK904"/>
      <c r="AL904" s="1"/>
      <c r="AM904" s="1"/>
      <c r="AN904" s="1"/>
      <c r="AO904" s="39" t="str">
        <f t="shared" si="37"/>
        <v>Tanisha Whorton</v>
      </c>
      <c r="AP904" s="39"/>
      <c r="AQ904" s="39">
        <f t="shared" si="38"/>
        <v>0</v>
      </c>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row>
    <row r="905" spans="1:84" s="2" customFormat="1" thickBot="1" x14ac:dyDescent="0.3">
      <c r="A905" s="38">
        <v>904</v>
      </c>
      <c r="B905" s="64">
        <v>8</v>
      </c>
      <c r="C905" s="66" t="str">
        <f>IF(G905=1,AO905," ")</f>
        <v>Tracy Stevenson</v>
      </c>
      <c r="D905" s="71"/>
      <c r="E905" s="81">
        <v>1097</v>
      </c>
      <c r="F905" s="80">
        <v>128</v>
      </c>
      <c r="G905" s="58">
        <v>1</v>
      </c>
      <c r="H905" s="58">
        <f>G905</f>
        <v>1</v>
      </c>
      <c r="I905" s="58" t="str">
        <f>IF(C905=$AI$9,$AJ$9," ")</f>
        <v>DEM</v>
      </c>
      <c r="J905" s="55" t="s">
        <v>104</v>
      </c>
      <c r="K905" s="55" t="s">
        <v>103</v>
      </c>
      <c r="L905" s="55"/>
      <c r="M905" s="55"/>
      <c r="N905" s="56"/>
      <c r="O905" s="55"/>
      <c r="P905" s="55"/>
      <c r="Q905" s="55"/>
      <c r="R905" s="55"/>
      <c r="S905" s="55"/>
      <c r="T905" s="54">
        <v>1</v>
      </c>
      <c r="U905" s="53" t="s">
        <v>236</v>
      </c>
      <c r="V905" s="40" t="s">
        <v>102</v>
      </c>
      <c r="W905" s="15">
        <v>2</v>
      </c>
      <c r="X905" s="15"/>
      <c r="Y905" s="15" t="s">
        <v>71</v>
      </c>
      <c r="Z905" s="15"/>
      <c r="AA905" s="15"/>
      <c r="AB905" s="5"/>
      <c r="AC905" s="5"/>
      <c r="AD905" s="5"/>
      <c r="AE905" s="5"/>
      <c r="AF905" s="5"/>
      <c r="AI905"/>
      <c r="AJ905" s="67"/>
      <c r="AK905"/>
      <c r="AL905" s="1"/>
      <c r="AM905" s="1"/>
      <c r="AN905" s="1"/>
      <c r="AO905" s="39" t="str">
        <f t="shared" si="37"/>
        <v>Tracy Stevenson</v>
      </c>
      <c r="AP905" s="39"/>
      <c r="AQ905" s="39">
        <f t="shared" si="38"/>
        <v>0</v>
      </c>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row>
    <row r="906" spans="1:84" s="2" customFormat="1" ht="15" x14ac:dyDescent="0.25">
      <c r="A906" s="38">
        <v>905</v>
      </c>
      <c r="B906" s="64">
        <v>9</v>
      </c>
      <c r="C906" s="74" t="str">
        <f>IF(G906=1,AQ906,IF(G906="BLK",$AI$17," "))</f>
        <v xml:space="preserve"> </v>
      </c>
      <c r="D906" s="129"/>
      <c r="E906" s="55"/>
      <c r="F906" s="56"/>
      <c r="G906" s="58"/>
      <c r="H906" s="58"/>
      <c r="I906" s="58" t="str">
        <f>IF(C906=$AI$10,$AJ$10," ")</f>
        <v xml:space="preserve"> </v>
      </c>
      <c r="J906" s="55"/>
      <c r="K906" s="55" t="s">
        <v>103</v>
      </c>
      <c r="L906" s="55"/>
      <c r="M906" s="55"/>
      <c r="N906" s="56"/>
      <c r="O906" s="55"/>
      <c r="P906" s="55"/>
      <c r="Q906" s="55"/>
      <c r="R906" s="55"/>
      <c r="S906" s="55"/>
      <c r="T906" s="54">
        <v>1</v>
      </c>
      <c r="U906" s="53" t="s">
        <v>236</v>
      </c>
      <c r="V906" s="40" t="s">
        <v>102</v>
      </c>
      <c r="W906" s="15">
        <v>2</v>
      </c>
      <c r="X906" s="15"/>
      <c r="Y906" s="15" t="s">
        <v>71</v>
      </c>
      <c r="Z906" s="15"/>
      <c r="AA906" s="15"/>
      <c r="AB906" s="5"/>
      <c r="AC906" s="5"/>
      <c r="AD906" s="5"/>
      <c r="AE906" s="5"/>
      <c r="AF906" s="5"/>
      <c r="AI906"/>
      <c r="AJ906" s="67"/>
      <c r="AK906"/>
      <c r="AL906" s="1"/>
      <c r="AM906" s="1"/>
      <c r="AN906" s="1"/>
      <c r="AO906" s="39" t="str">
        <f t="shared" si="37"/>
        <v>BLANK</v>
      </c>
      <c r="AP906" s="39"/>
      <c r="AQ906" s="39">
        <f t="shared" si="38"/>
        <v>0</v>
      </c>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row>
    <row r="907" spans="1:84" s="2" customFormat="1" ht="15" x14ac:dyDescent="0.25">
      <c r="A907" s="38">
        <v>906</v>
      </c>
      <c r="B907" s="64">
        <v>10</v>
      </c>
      <c r="C907" s="66" t="str">
        <f>IF(G907=1,AO907," ")</f>
        <v xml:space="preserve"> </v>
      </c>
      <c r="D907" s="65"/>
      <c r="E907" s="55"/>
      <c r="F907" s="56"/>
      <c r="G907" s="58"/>
      <c r="H907" s="58"/>
      <c r="I907" s="58" t="str">
        <f>IF(C907=$AI$10,$AJ$10," ")</f>
        <v xml:space="preserve"> </v>
      </c>
      <c r="J907" s="55"/>
      <c r="K907" s="55" t="s">
        <v>103</v>
      </c>
      <c r="L907" s="55"/>
      <c r="M907" s="55"/>
      <c r="N907" s="56"/>
      <c r="O907" s="55"/>
      <c r="P907" s="55"/>
      <c r="Q907" s="55"/>
      <c r="R907" s="55"/>
      <c r="S907" s="55"/>
      <c r="T907" s="54">
        <v>1</v>
      </c>
      <c r="U907" s="53" t="s">
        <v>236</v>
      </c>
      <c r="V907" s="40" t="s">
        <v>102</v>
      </c>
      <c r="W907" s="15">
        <v>2</v>
      </c>
      <c r="X907" s="15"/>
      <c r="Y907" s="15" t="s">
        <v>71</v>
      </c>
      <c r="Z907" s="15"/>
      <c r="AA907" s="15"/>
      <c r="AB907" s="5"/>
      <c r="AC907" s="5"/>
      <c r="AD907" s="5"/>
      <c r="AE907" s="5"/>
      <c r="AF907" s="5"/>
      <c r="AI907"/>
      <c r="AJ907" s="67"/>
      <c r="AK907"/>
      <c r="AL907" s="1"/>
      <c r="AM907" s="1"/>
      <c r="AN907" s="1"/>
      <c r="AO907" s="39" t="str">
        <f t="shared" si="37"/>
        <v>Write In</v>
      </c>
      <c r="AP907" s="39"/>
      <c r="AQ907" s="39">
        <f t="shared" si="38"/>
        <v>0</v>
      </c>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row>
    <row r="908" spans="1:84" s="2" customFormat="1" hidden="1" x14ac:dyDescent="0.25">
      <c r="A908" s="75">
        <v>907</v>
      </c>
      <c r="B908" s="64">
        <v>11</v>
      </c>
      <c r="C908" s="79" t="s">
        <v>101</v>
      </c>
      <c r="D908" s="78"/>
      <c r="E908" s="55"/>
      <c r="F908" s="56"/>
      <c r="G908" s="59"/>
      <c r="H908" s="58"/>
      <c r="I908" s="58"/>
      <c r="J908" s="55"/>
      <c r="K908" s="55" t="s">
        <v>100</v>
      </c>
      <c r="L908" s="55"/>
      <c r="M908" s="55"/>
      <c r="N908" s="56"/>
      <c r="O908" s="55"/>
      <c r="P908" s="55"/>
      <c r="Q908" s="55"/>
      <c r="R908" s="55"/>
      <c r="S908" s="55"/>
      <c r="T908" s="55"/>
      <c r="U908" s="53" t="s">
        <v>236</v>
      </c>
      <c r="V908" s="40" t="s">
        <v>99</v>
      </c>
      <c r="W908" s="15"/>
      <c r="X908" s="15"/>
      <c r="Y908" s="15" t="s">
        <v>71</v>
      </c>
      <c r="Z908" s="15"/>
      <c r="AA908" s="15"/>
      <c r="AB908" s="5"/>
      <c r="AC908" s="5"/>
      <c r="AD908" s="5"/>
      <c r="AE908" s="5"/>
      <c r="AF908" s="5"/>
      <c r="AI908"/>
      <c r="AJ908" s="67"/>
      <c r="AK908"/>
      <c r="AL908" s="1"/>
      <c r="AM908" s="1"/>
      <c r="AN908" s="1"/>
      <c r="AO908" s="39">
        <f t="shared" si="37"/>
        <v>0</v>
      </c>
      <c r="AP908" s="39"/>
      <c r="AQ908" s="39" t="str">
        <f t="shared" si="38"/>
        <v>BOC District 4</v>
      </c>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row>
    <row r="909" spans="1:84" s="2" customFormat="1" ht="15" hidden="1" x14ac:dyDescent="0.25">
      <c r="A909" s="75">
        <v>908</v>
      </c>
      <c r="B909" s="64">
        <v>12</v>
      </c>
      <c r="C909" s="66" t="str">
        <f>IF(G909=1,AQ909," ")</f>
        <v xml:space="preserve"> </v>
      </c>
      <c r="D909" s="65"/>
      <c r="E909" s="55"/>
      <c r="F909" s="56"/>
      <c r="G909" s="58"/>
      <c r="H909" s="58"/>
      <c r="I909" s="58" t="str">
        <f>IF(C909=$AI$13,$AJ$13," ")</f>
        <v xml:space="preserve"> </v>
      </c>
      <c r="J909" s="55"/>
      <c r="K909" s="55" t="s">
        <v>100</v>
      </c>
      <c r="L909" s="55"/>
      <c r="M909" s="55"/>
      <c r="N909" s="56"/>
      <c r="O909" s="55"/>
      <c r="P909" s="55"/>
      <c r="Q909" s="55"/>
      <c r="R909" s="55"/>
      <c r="S909" s="55"/>
      <c r="T909" s="55"/>
      <c r="U909" s="53" t="s">
        <v>236</v>
      </c>
      <c r="V909" s="40" t="s">
        <v>99</v>
      </c>
      <c r="W909" s="15"/>
      <c r="X909" s="15"/>
      <c r="Y909" s="15" t="s">
        <v>71</v>
      </c>
      <c r="Z909" s="15"/>
      <c r="AA909" s="15"/>
      <c r="AB909" s="5"/>
      <c r="AC909" s="5"/>
      <c r="AD909" s="5"/>
      <c r="AE909" s="5"/>
      <c r="AF909" s="5"/>
      <c r="AI909"/>
      <c r="AJ909" s="67"/>
      <c r="AK909"/>
      <c r="AL909" s="1"/>
      <c r="AM909" s="1"/>
      <c r="AN909" s="1"/>
      <c r="AO909" s="39">
        <f t="shared" si="37"/>
        <v>0</v>
      </c>
      <c r="AP909" s="39"/>
      <c r="AQ909" s="39" t="str">
        <f t="shared" si="38"/>
        <v>Julien Grhas</v>
      </c>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row>
    <row r="910" spans="1:84" s="2" customFormat="1" ht="15" hidden="1" x14ac:dyDescent="0.25">
      <c r="A910" s="75">
        <v>909</v>
      </c>
      <c r="B910" s="64">
        <v>13</v>
      </c>
      <c r="C910" s="66" t="str">
        <f>IF(G910=1,AQ910," ")</f>
        <v xml:space="preserve"> </v>
      </c>
      <c r="D910" s="65"/>
      <c r="E910" s="55"/>
      <c r="F910" s="56"/>
      <c r="G910" s="58"/>
      <c r="H910" s="58"/>
      <c r="I910" s="58" t="str">
        <f>IF(C910=$AI$14,$AJ$14," ")</f>
        <v xml:space="preserve"> </v>
      </c>
      <c r="J910" s="55"/>
      <c r="K910" s="55" t="s">
        <v>100</v>
      </c>
      <c r="L910" s="55"/>
      <c r="M910" s="55"/>
      <c r="N910" s="56"/>
      <c r="O910" s="55"/>
      <c r="P910" s="55"/>
      <c r="Q910" s="55"/>
      <c r="R910" s="55"/>
      <c r="S910" s="55"/>
      <c r="T910" s="55"/>
      <c r="U910" s="53" t="s">
        <v>236</v>
      </c>
      <c r="V910" s="40" t="s">
        <v>99</v>
      </c>
      <c r="W910" s="15"/>
      <c r="X910" s="15"/>
      <c r="Y910" s="15" t="s">
        <v>71</v>
      </c>
      <c r="Z910" s="15"/>
      <c r="AA910" s="15"/>
      <c r="AB910" s="5"/>
      <c r="AC910" s="5"/>
      <c r="AD910" s="5"/>
      <c r="AE910" s="5"/>
      <c r="AF910" s="5"/>
      <c r="AI910"/>
      <c r="AJ910" s="67"/>
      <c r="AK910"/>
      <c r="AL910" s="1"/>
      <c r="AM910" s="1"/>
      <c r="AN910" s="1"/>
      <c r="AO910" s="39">
        <f t="shared" si="37"/>
        <v>0</v>
      </c>
      <c r="AP910" s="39"/>
      <c r="AQ910" s="39" t="str">
        <f t="shared" si="38"/>
        <v>Matthew Hardwick</v>
      </c>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row>
    <row r="911" spans="1:84" s="2" customFormat="1" ht="15" hidden="1" x14ac:dyDescent="0.25">
      <c r="A911" s="75">
        <v>910</v>
      </c>
      <c r="B911" s="64">
        <v>14</v>
      </c>
      <c r="C911" s="66" t="str">
        <f>IF(G911=1,AQ911," ")</f>
        <v xml:space="preserve"> </v>
      </c>
      <c r="D911" s="65"/>
      <c r="E911" s="55"/>
      <c r="F911" s="56"/>
      <c r="G911" s="58"/>
      <c r="H911" s="58"/>
      <c r="I911" s="58" t="str">
        <f>IF(C911=$AI$15,$AJ$15," ")</f>
        <v xml:space="preserve"> </v>
      </c>
      <c r="J911" s="55"/>
      <c r="K911" s="55" t="s">
        <v>100</v>
      </c>
      <c r="L911" s="55"/>
      <c r="M911" s="55"/>
      <c r="N911" s="56"/>
      <c r="O911" s="55"/>
      <c r="P911" s="55"/>
      <c r="Q911" s="55"/>
      <c r="R911" s="55"/>
      <c r="S911" s="55"/>
      <c r="T911" s="55"/>
      <c r="U911" s="53" t="s">
        <v>236</v>
      </c>
      <c r="V911" s="40" t="s">
        <v>99</v>
      </c>
      <c r="W911" s="15"/>
      <c r="X911" s="15"/>
      <c r="Y911" s="15" t="s">
        <v>71</v>
      </c>
      <c r="Z911" s="15"/>
      <c r="AA911" s="15"/>
      <c r="AB911" s="5"/>
      <c r="AC911" s="5"/>
      <c r="AD911" s="5"/>
      <c r="AE911" s="5"/>
      <c r="AF911" s="5"/>
      <c r="AI911"/>
      <c r="AJ911" s="67"/>
      <c r="AK911"/>
      <c r="AL911" s="1"/>
      <c r="AM911" s="1"/>
      <c r="AN911" s="1"/>
      <c r="AO911" s="39">
        <f t="shared" si="37"/>
        <v>0</v>
      </c>
      <c r="AP911" s="39"/>
      <c r="AQ911" s="39" t="str">
        <f t="shared" si="38"/>
        <v>Yashica Marshall</v>
      </c>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row>
    <row r="912" spans="1:84" s="2" customFormat="1" ht="15" hidden="1" x14ac:dyDescent="0.25">
      <c r="A912" s="75">
        <v>911</v>
      </c>
      <c r="B912" s="64">
        <v>15</v>
      </c>
      <c r="C912" s="66" t="str">
        <f>IF(G912=1,AQ912," ")</f>
        <v xml:space="preserve"> </v>
      </c>
      <c r="D912" s="65"/>
      <c r="E912" s="55"/>
      <c r="F912" s="56"/>
      <c r="G912" s="58"/>
      <c r="H912" s="58"/>
      <c r="I912" s="58" t="str">
        <f>IF(C912=$AI$16,$AJ$16," ")</f>
        <v xml:space="preserve"> </v>
      </c>
      <c r="J912" s="55"/>
      <c r="K912" s="55" t="s">
        <v>100</v>
      </c>
      <c r="L912" s="55"/>
      <c r="M912" s="55"/>
      <c r="N912" s="56"/>
      <c r="O912" s="55"/>
      <c r="P912" s="55"/>
      <c r="Q912" s="55"/>
      <c r="R912" s="55"/>
      <c r="S912" s="55"/>
      <c r="T912" s="55"/>
      <c r="U912" s="53" t="s">
        <v>236</v>
      </c>
      <c r="V912" s="40" t="s">
        <v>99</v>
      </c>
      <c r="W912" s="15"/>
      <c r="X912" s="15"/>
      <c r="Y912" s="15" t="s">
        <v>71</v>
      </c>
      <c r="Z912" s="15"/>
      <c r="AA912" s="15"/>
      <c r="AB912" s="5"/>
      <c r="AC912" s="5"/>
      <c r="AD912" s="5"/>
      <c r="AE912" s="5"/>
      <c r="AF912" s="5"/>
      <c r="AI912"/>
      <c r="AJ912" s="67"/>
      <c r="AK912"/>
      <c r="AL912" s="1"/>
      <c r="AM912" s="1"/>
      <c r="AN912" s="1"/>
      <c r="AO912" s="39">
        <f t="shared" si="37"/>
        <v>0</v>
      </c>
      <c r="AP912" s="39"/>
      <c r="AQ912" s="39" t="str">
        <f t="shared" si="38"/>
        <v>Monique Sheffield</v>
      </c>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row>
    <row r="913" spans="1:84" s="2" customFormat="1" ht="15" hidden="1" x14ac:dyDescent="0.25">
      <c r="A913" s="75">
        <v>912</v>
      </c>
      <c r="B913" s="64">
        <v>16</v>
      </c>
      <c r="C913" s="74" t="str">
        <f>IF(G913=1,AQ913,IF(G913="BLK",$AI$17," "))</f>
        <v xml:space="preserve"> </v>
      </c>
      <c r="D913" s="129"/>
      <c r="E913" s="55"/>
      <c r="F913" s="56"/>
      <c r="G913" s="58"/>
      <c r="H913" s="58"/>
      <c r="I913" s="58" t="str">
        <f>IF(C913=$AI$17,$AJ$17," ")</f>
        <v xml:space="preserve"> </v>
      </c>
      <c r="J913" s="55"/>
      <c r="K913" s="55" t="s">
        <v>100</v>
      </c>
      <c r="L913" s="55"/>
      <c r="M913" s="55"/>
      <c r="N913" s="56"/>
      <c r="O913" s="55"/>
      <c r="P913" s="55"/>
      <c r="Q913" s="55"/>
      <c r="R913" s="55"/>
      <c r="S913" s="55"/>
      <c r="T913" s="55"/>
      <c r="U913" s="53" t="s">
        <v>236</v>
      </c>
      <c r="V913" s="40" t="s">
        <v>99</v>
      </c>
      <c r="W913" s="15"/>
      <c r="X913" s="15"/>
      <c r="Y913" s="15" t="s">
        <v>71</v>
      </c>
      <c r="Z913" s="15"/>
      <c r="AA913" s="15"/>
      <c r="AB913" s="5"/>
      <c r="AC913" s="5"/>
      <c r="AD913" s="5"/>
      <c r="AE913" s="5"/>
      <c r="AF913" s="5"/>
      <c r="AI913"/>
      <c r="AJ913" s="67"/>
      <c r="AK913"/>
      <c r="AL913" s="1"/>
      <c r="AM913" s="1"/>
      <c r="AN913" s="1"/>
      <c r="AO913" s="39">
        <f t="shared" si="37"/>
        <v>0</v>
      </c>
      <c r="AP913" s="39"/>
      <c r="AQ913" s="39" t="str">
        <f t="shared" si="38"/>
        <v>BLANK</v>
      </c>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row>
    <row r="914" spans="1:84" s="2" customFormat="1" ht="15" hidden="1" x14ac:dyDescent="0.25">
      <c r="A914" s="75">
        <v>913</v>
      </c>
      <c r="B914" s="64">
        <v>17</v>
      </c>
      <c r="C914" s="66" t="str">
        <f>IF(G914=1,AQ914," ")</f>
        <v xml:space="preserve"> </v>
      </c>
      <c r="D914" s="65"/>
      <c r="E914" s="55"/>
      <c r="F914" s="56"/>
      <c r="G914" s="58"/>
      <c r="H914" s="58"/>
      <c r="I914" s="58" t="str">
        <f>IF(C914=$AI$18,$AJ$18," ")</f>
        <v xml:space="preserve"> </v>
      </c>
      <c r="J914" s="55"/>
      <c r="K914" s="55" t="s">
        <v>100</v>
      </c>
      <c r="L914" s="55"/>
      <c r="M914" s="55"/>
      <c r="N914" s="56"/>
      <c r="O914" s="55"/>
      <c r="P914" s="55"/>
      <c r="Q914" s="55"/>
      <c r="R914" s="55"/>
      <c r="S914" s="55"/>
      <c r="T914" s="55"/>
      <c r="U914" s="53" t="s">
        <v>236</v>
      </c>
      <c r="V914" s="40" t="s">
        <v>99</v>
      </c>
      <c r="W914" s="15"/>
      <c r="X914" s="15"/>
      <c r="Y914" s="15" t="s">
        <v>71</v>
      </c>
      <c r="Z914" s="15"/>
      <c r="AA914" s="15"/>
      <c r="AB914" s="5"/>
      <c r="AC914" s="5"/>
      <c r="AD914" s="5"/>
      <c r="AE914" s="5"/>
      <c r="AF914" s="5"/>
      <c r="AI914"/>
      <c r="AJ914" s="67"/>
      <c r="AK914"/>
      <c r="AL914" s="1"/>
      <c r="AM914" s="1"/>
      <c r="AN914" s="1"/>
      <c r="AO914" s="39">
        <f t="shared" si="37"/>
        <v>0</v>
      </c>
      <c r="AP914" s="39"/>
      <c r="AQ914" s="39" t="str">
        <f t="shared" si="38"/>
        <v>BLANK</v>
      </c>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row>
    <row r="915" spans="1:84" s="2" customFormat="1" ht="15" hidden="1" x14ac:dyDescent="0.25">
      <c r="A915" s="75">
        <v>914</v>
      </c>
      <c r="B915" s="64">
        <v>18</v>
      </c>
      <c r="C915" s="66" t="str">
        <f>IF(G915=1,AQ915," ")</f>
        <v xml:space="preserve"> </v>
      </c>
      <c r="D915" s="65"/>
      <c r="E915" s="55"/>
      <c r="F915" s="56"/>
      <c r="G915" s="58"/>
      <c r="H915" s="58"/>
      <c r="I915" s="58" t="str">
        <f>IF(C915=$AI$19,$AJ$19," ")</f>
        <v xml:space="preserve"> </v>
      </c>
      <c r="J915" s="55"/>
      <c r="K915" s="55" t="s">
        <v>100</v>
      </c>
      <c r="L915" s="55"/>
      <c r="M915" s="55"/>
      <c r="N915" s="56"/>
      <c r="O915" s="55"/>
      <c r="P915" s="55"/>
      <c r="Q915" s="55"/>
      <c r="R915" s="55"/>
      <c r="S915" s="55"/>
      <c r="T915" s="55"/>
      <c r="U915" s="53" t="s">
        <v>236</v>
      </c>
      <c r="V915" s="40" t="s">
        <v>99</v>
      </c>
      <c r="W915" s="15"/>
      <c r="X915" s="15"/>
      <c r="Y915" s="15" t="s">
        <v>71</v>
      </c>
      <c r="Z915" s="15"/>
      <c r="AA915" s="15"/>
      <c r="AB915" s="5"/>
      <c r="AC915" s="5"/>
      <c r="AD915" s="5"/>
      <c r="AE915" s="5"/>
      <c r="AF915" s="5"/>
      <c r="AI915"/>
      <c r="AJ915" s="67"/>
      <c r="AK915"/>
      <c r="AL915" s="1"/>
      <c r="AM915" s="1"/>
      <c r="AN915" s="1"/>
      <c r="AO915" s="39">
        <f t="shared" si="37"/>
        <v>0</v>
      </c>
      <c r="AP915" s="39"/>
      <c r="AQ915" s="39" t="str">
        <f t="shared" si="38"/>
        <v>Write In</v>
      </c>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row>
    <row r="916" spans="1:84" s="2" customFormat="1" thickBot="1" x14ac:dyDescent="0.3">
      <c r="A916" s="38">
        <v>915</v>
      </c>
      <c r="B916" s="64">
        <v>19</v>
      </c>
      <c r="C916" s="66"/>
      <c r="D916" s="65"/>
      <c r="E916" s="55"/>
      <c r="F916" s="56"/>
      <c r="G916" s="58"/>
      <c r="H916" s="58"/>
      <c r="I916" s="58"/>
      <c r="J916" s="55"/>
      <c r="K916" s="55"/>
      <c r="L916" s="55"/>
      <c r="M916" s="55"/>
      <c r="N916" s="56"/>
      <c r="O916" s="55"/>
      <c r="P916" s="55"/>
      <c r="Q916" s="55"/>
      <c r="R916" s="55"/>
      <c r="S916" s="55"/>
      <c r="T916" s="54">
        <v>1</v>
      </c>
      <c r="U916" s="53" t="s">
        <v>236</v>
      </c>
      <c r="V916" s="40" t="s">
        <v>85</v>
      </c>
      <c r="W916" s="15">
        <v>2</v>
      </c>
      <c r="X916" s="15"/>
      <c r="Y916" s="15" t="s">
        <v>71</v>
      </c>
      <c r="Z916" s="15"/>
      <c r="AA916" s="15"/>
      <c r="AB916" s="5"/>
      <c r="AC916" s="5"/>
      <c r="AD916" s="5"/>
      <c r="AE916" s="5"/>
      <c r="AF916" s="5"/>
      <c r="AI916"/>
      <c r="AJ916" s="67"/>
      <c r="AK916"/>
      <c r="AL916" s="1"/>
      <c r="AM916" s="1"/>
      <c r="AN916" s="1"/>
      <c r="AO916" s="39">
        <f t="shared" si="37"/>
        <v>0</v>
      </c>
      <c r="AP916" s="39"/>
      <c r="AQ916" s="39">
        <f t="shared" si="38"/>
        <v>0</v>
      </c>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row>
    <row r="917" spans="1:84" s="2" customFormat="1" ht="16.5" thickBot="1" x14ac:dyDescent="0.3">
      <c r="A917" s="38">
        <v>916</v>
      </c>
      <c r="B917" s="64">
        <v>20</v>
      </c>
      <c r="C917" s="74" t="s">
        <v>98</v>
      </c>
      <c r="D917" s="71"/>
      <c r="E917" s="58"/>
      <c r="F917" s="73"/>
      <c r="G917" s="59">
        <v>0</v>
      </c>
      <c r="H917" s="59">
        <v>0</v>
      </c>
      <c r="I917" s="58"/>
      <c r="J917" s="55"/>
      <c r="K917" s="55" t="s">
        <v>97</v>
      </c>
      <c r="L917" s="55"/>
      <c r="M917" s="55"/>
      <c r="N917" s="56"/>
      <c r="O917" s="55"/>
      <c r="P917" s="55"/>
      <c r="Q917" s="55"/>
      <c r="R917" s="55"/>
      <c r="S917" s="55"/>
      <c r="T917" s="54">
        <v>1</v>
      </c>
      <c r="U917" s="53" t="s">
        <v>236</v>
      </c>
      <c r="V917" s="40" t="s">
        <v>85</v>
      </c>
      <c r="W917" s="15">
        <v>2</v>
      </c>
      <c r="X917" s="15"/>
      <c r="Y917" s="15" t="s">
        <v>71</v>
      </c>
      <c r="Z917" s="15"/>
      <c r="AA917" s="15"/>
      <c r="AB917" s="5"/>
      <c r="AC917" s="5"/>
      <c r="AD917" s="5"/>
      <c r="AE917" s="5"/>
      <c r="AF917" s="5"/>
      <c r="AI917"/>
      <c r="AJ917" s="67"/>
      <c r="AK917"/>
      <c r="AL917" s="1"/>
      <c r="AM917" s="1"/>
      <c r="AN917" s="1"/>
      <c r="AO917" s="39">
        <f t="shared" si="37"/>
        <v>0</v>
      </c>
      <c r="AP917" s="39"/>
      <c r="AQ917" s="39">
        <f t="shared" si="38"/>
        <v>0</v>
      </c>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row>
    <row r="918" spans="1:84" s="2" customFormat="1" ht="16.5" thickBot="1" x14ac:dyDescent="0.3">
      <c r="A918" s="38">
        <v>917</v>
      </c>
      <c r="B918" s="64">
        <v>21</v>
      </c>
      <c r="C918" s="74" t="s">
        <v>96</v>
      </c>
      <c r="D918" s="71"/>
      <c r="E918" s="58"/>
      <c r="F918" s="73"/>
      <c r="G918" s="59">
        <v>0</v>
      </c>
      <c r="H918" s="59">
        <v>0</v>
      </c>
      <c r="I918" s="58"/>
      <c r="J918" s="55"/>
      <c r="K918" s="55" t="s">
        <v>95</v>
      </c>
      <c r="L918" s="55"/>
      <c r="M918" s="55"/>
      <c r="N918" s="56"/>
      <c r="O918" s="55"/>
      <c r="P918" s="55"/>
      <c r="Q918" s="55"/>
      <c r="R918" s="55"/>
      <c r="S918" s="55"/>
      <c r="T918" s="54">
        <v>1</v>
      </c>
      <c r="U918" s="53" t="s">
        <v>236</v>
      </c>
      <c r="V918" s="40" t="s">
        <v>85</v>
      </c>
      <c r="W918" s="15">
        <v>2</v>
      </c>
      <c r="X918" s="15"/>
      <c r="Y918" s="15" t="s">
        <v>71</v>
      </c>
      <c r="Z918" s="15"/>
      <c r="AA918" s="15"/>
      <c r="AB918" s="5"/>
      <c r="AC918" s="5"/>
      <c r="AD918" s="5"/>
      <c r="AE918" s="5"/>
      <c r="AF918" s="5"/>
      <c r="AI918"/>
      <c r="AJ918" s="67"/>
      <c r="AK918"/>
      <c r="AL918" s="1"/>
      <c r="AM918" s="1"/>
      <c r="AN918" s="1"/>
      <c r="AO918" s="39">
        <f t="shared" si="37"/>
        <v>0</v>
      </c>
      <c r="AP918" s="39"/>
      <c r="AQ918" s="39">
        <f t="shared" si="38"/>
        <v>0</v>
      </c>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row>
    <row r="919" spans="1:84" s="2" customFormat="1" ht="16.5" thickBot="1" x14ac:dyDescent="0.3">
      <c r="A919" s="38">
        <v>918</v>
      </c>
      <c r="B919" s="64">
        <v>22</v>
      </c>
      <c r="C919" s="74" t="s">
        <v>94</v>
      </c>
      <c r="D919" s="71"/>
      <c r="E919" s="58"/>
      <c r="F919" s="73"/>
      <c r="G919" s="59">
        <v>0</v>
      </c>
      <c r="H919" s="59">
        <v>0</v>
      </c>
      <c r="I919" s="58"/>
      <c r="J919" s="55"/>
      <c r="K919" s="55" t="s">
        <v>93</v>
      </c>
      <c r="L919" s="55"/>
      <c r="M919" s="55"/>
      <c r="N919" s="56"/>
      <c r="O919" s="55"/>
      <c r="P919" s="55"/>
      <c r="Q919" s="55"/>
      <c r="R919" s="55"/>
      <c r="S919" s="55"/>
      <c r="T919" s="54">
        <v>1</v>
      </c>
      <c r="U919" s="53" t="s">
        <v>236</v>
      </c>
      <c r="V919" s="40" t="s">
        <v>85</v>
      </c>
      <c r="W919" s="15">
        <v>2</v>
      </c>
      <c r="X919" s="15"/>
      <c r="Y919" s="15" t="s">
        <v>71</v>
      </c>
      <c r="Z919" s="15"/>
      <c r="AA919" s="15"/>
      <c r="AB919" s="5"/>
      <c r="AC919" s="5"/>
      <c r="AD919" s="5"/>
      <c r="AE919" s="5"/>
      <c r="AF919" s="5"/>
      <c r="AI919"/>
      <c r="AJ919" s="67"/>
      <c r="AK919"/>
      <c r="AL919" s="1"/>
      <c r="AM919" s="1"/>
      <c r="AN919" s="1"/>
      <c r="AO919" s="39">
        <f t="shared" si="37"/>
        <v>0</v>
      </c>
      <c r="AP919" s="39"/>
      <c r="AQ919" s="39">
        <f t="shared" si="38"/>
        <v>0</v>
      </c>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row>
    <row r="920" spans="1:84" s="2" customFormat="1" ht="16.5" thickBot="1" x14ac:dyDescent="0.3">
      <c r="A920" s="38">
        <v>919</v>
      </c>
      <c r="B920" s="64">
        <v>23</v>
      </c>
      <c r="C920" s="74" t="s">
        <v>77</v>
      </c>
      <c r="D920" s="71"/>
      <c r="E920" s="58"/>
      <c r="F920" s="73"/>
      <c r="G920" s="59">
        <v>0</v>
      </c>
      <c r="H920" s="59">
        <v>0</v>
      </c>
      <c r="I920" s="58"/>
      <c r="J920" s="55"/>
      <c r="K920" s="55" t="s">
        <v>77</v>
      </c>
      <c r="L920" s="55"/>
      <c r="M920" s="55"/>
      <c r="N920" s="56"/>
      <c r="O920" s="55"/>
      <c r="P920" s="55"/>
      <c r="Q920" s="55"/>
      <c r="R920" s="55"/>
      <c r="S920" s="55"/>
      <c r="T920" s="54">
        <v>1</v>
      </c>
      <c r="U920" s="53" t="s">
        <v>236</v>
      </c>
      <c r="V920" s="40" t="s">
        <v>85</v>
      </c>
      <c r="W920" s="15">
        <v>2</v>
      </c>
      <c r="X920" s="15"/>
      <c r="Y920" s="15" t="s">
        <v>71</v>
      </c>
      <c r="Z920" s="15"/>
      <c r="AA920" s="15"/>
      <c r="AB920" s="5"/>
      <c r="AC920" s="5"/>
      <c r="AD920" s="5"/>
      <c r="AE920" s="5"/>
      <c r="AF920" s="5"/>
      <c r="AI920"/>
      <c r="AJ920" s="67"/>
      <c r="AK920"/>
      <c r="AL920" s="1"/>
      <c r="AM920" s="1"/>
      <c r="AN920" s="1"/>
      <c r="AO920" s="39">
        <f t="shared" si="37"/>
        <v>0</v>
      </c>
      <c r="AP920" s="39"/>
      <c r="AQ920" s="39">
        <f t="shared" si="38"/>
        <v>0</v>
      </c>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row>
    <row r="921" spans="1:84" s="2" customFormat="1" ht="16.5" thickBot="1" x14ac:dyDescent="0.3">
      <c r="A921" s="38">
        <v>920</v>
      </c>
      <c r="B921" s="64">
        <v>24</v>
      </c>
      <c r="C921" s="72" t="s">
        <v>92</v>
      </c>
      <c r="D921" s="71"/>
      <c r="E921" s="68"/>
      <c r="F921" s="70"/>
      <c r="G921" s="59">
        <v>0</v>
      </c>
      <c r="H921" s="59">
        <v>0</v>
      </c>
      <c r="I921" s="69"/>
      <c r="J921" s="68"/>
      <c r="K921" s="68" t="s">
        <v>91</v>
      </c>
      <c r="L921" s="55"/>
      <c r="M921" s="55"/>
      <c r="N921" s="56"/>
      <c r="O921" s="55"/>
      <c r="P921" s="55"/>
      <c r="Q921" s="55"/>
      <c r="R921" s="55"/>
      <c r="S921" s="55"/>
      <c r="T921" s="54">
        <v>1</v>
      </c>
      <c r="U921" s="53" t="s">
        <v>236</v>
      </c>
      <c r="V921" s="40" t="s">
        <v>85</v>
      </c>
      <c r="W921" s="15">
        <v>2</v>
      </c>
      <c r="X921" s="15"/>
      <c r="Y921" s="15" t="s">
        <v>71</v>
      </c>
      <c r="Z921" s="15"/>
      <c r="AA921" s="15"/>
      <c r="AB921" s="5"/>
      <c r="AC921" s="5"/>
      <c r="AD921" s="5"/>
      <c r="AE921" s="5"/>
      <c r="AF921" s="4"/>
      <c r="AG921" s="3"/>
      <c r="AH921" s="67"/>
      <c r="AI921"/>
      <c r="AJ921" s="67"/>
      <c r="AK921"/>
      <c r="AL921" s="1"/>
      <c r="AM921" s="1"/>
      <c r="AN921" s="1"/>
      <c r="AO921" s="39">
        <f t="shared" si="37"/>
        <v>0</v>
      </c>
      <c r="AP921" s="39"/>
      <c r="AQ921" s="39">
        <f t="shared" si="38"/>
        <v>0</v>
      </c>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row>
    <row r="922" spans="1:84" x14ac:dyDescent="0.25">
      <c r="A922" s="38">
        <v>921</v>
      </c>
      <c r="B922" s="64">
        <v>25</v>
      </c>
      <c r="C922" s="66"/>
      <c r="D922" s="65"/>
      <c r="E922" s="55"/>
      <c r="F922" s="56"/>
      <c r="G922" s="59"/>
      <c r="H922" s="58"/>
      <c r="I922" s="58"/>
      <c r="J922" s="55"/>
      <c r="K922" s="55"/>
      <c r="L922" s="55"/>
      <c r="M922" s="55"/>
      <c r="N922" s="56"/>
      <c r="O922" s="55"/>
      <c r="P922" s="55"/>
      <c r="Q922" s="55"/>
      <c r="R922" s="55"/>
      <c r="S922" s="55"/>
      <c r="T922" s="54">
        <v>1</v>
      </c>
      <c r="U922" s="53" t="s">
        <v>236</v>
      </c>
      <c r="V922" s="40" t="s">
        <v>85</v>
      </c>
      <c r="W922" s="15">
        <v>2</v>
      </c>
      <c r="X922" s="15"/>
      <c r="Y922" s="15" t="s">
        <v>71</v>
      </c>
      <c r="Z922" s="15"/>
      <c r="AA922" s="15"/>
      <c r="AH922" s="67"/>
      <c r="AI922"/>
      <c r="AJ922" s="67"/>
      <c r="AK922"/>
      <c r="AO922" s="39">
        <f t="shared" si="37"/>
        <v>0</v>
      </c>
      <c r="AP922" s="39"/>
      <c r="AQ922" s="39">
        <f t="shared" si="38"/>
        <v>0</v>
      </c>
    </row>
    <row r="923" spans="1:84" x14ac:dyDescent="0.25">
      <c r="A923" s="38">
        <v>922</v>
      </c>
      <c r="B923" s="64">
        <v>26</v>
      </c>
      <c r="C923" s="63" t="s">
        <v>90</v>
      </c>
      <c r="D923" s="62"/>
      <c r="E923" s="61">
        <f>SUBTOTAL(9,G901:G921)</f>
        <v>5</v>
      </c>
      <c r="F923" s="60"/>
      <c r="G923" s="59"/>
      <c r="H923" s="58"/>
      <c r="I923" s="57"/>
      <c r="J923" s="55"/>
      <c r="K923" s="55" t="s">
        <v>89</v>
      </c>
      <c r="L923" s="55"/>
      <c r="M923" s="55"/>
      <c r="N923" s="56"/>
      <c r="O923" s="55"/>
      <c r="P923" s="55"/>
      <c r="Q923" s="55"/>
      <c r="R923" s="55"/>
      <c r="S923" s="55"/>
      <c r="T923" s="54">
        <v>1</v>
      </c>
      <c r="U923" s="53" t="s">
        <v>236</v>
      </c>
      <c r="V923" s="40" t="s">
        <v>85</v>
      </c>
      <c r="W923" s="15">
        <v>2</v>
      </c>
      <c r="X923" s="15"/>
      <c r="Y923" s="15" t="s">
        <v>71</v>
      </c>
      <c r="Z923" s="15"/>
      <c r="AA923" s="15"/>
      <c r="AH923" s="67"/>
      <c r="AI923"/>
      <c r="AJ923" s="67"/>
      <c r="AK923"/>
      <c r="AO923" s="39">
        <f t="shared" si="37"/>
        <v>0</v>
      </c>
      <c r="AP923" s="39"/>
      <c r="AQ923" s="39">
        <f t="shared" si="38"/>
        <v>0</v>
      </c>
    </row>
    <row r="924" spans="1:84" ht="16.5" thickBot="1" x14ac:dyDescent="0.3">
      <c r="A924" s="38">
        <v>923</v>
      </c>
      <c r="B924" s="52">
        <v>27</v>
      </c>
      <c r="C924" s="51" t="s">
        <v>88</v>
      </c>
      <c r="D924" s="50"/>
      <c r="E924" s="49">
        <f>SUBTOTAL(9,H901:H921)</f>
        <v>5</v>
      </c>
      <c r="F924" s="48">
        <f>SUBTOTAL(9,H901:H917)</f>
        <v>5</v>
      </c>
      <c r="G924" s="47"/>
      <c r="H924" s="46"/>
      <c r="I924" s="46"/>
      <c r="J924" s="162"/>
      <c r="K924" s="43" t="s">
        <v>87</v>
      </c>
      <c r="L924" s="43"/>
      <c r="M924" s="43"/>
      <c r="N924" s="44"/>
      <c r="O924" s="43"/>
      <c r="P924" s="43"/>
      <c r="Q924" s="43"/>
      <c r="R924" s="43"/>
      <c r="S924" s="43"/>
      <c r="T924" s="42">
        <v>1</v>
      </c>
      <c r="U924" s="148" t="s">
        <v>236</v>
      </c>
      <c r="V924" s="40" t="s">
        <v>85</v>
      </c>
      <c r="W924" s="15">
        <v>2</v>
      </c>
      <c r="X924" s="15"/>
      <c r="Y924" s="15" t="s">
        <v>71</v>
      </c>
      <c r="Z924" s="15"/>
      <c r="AA924" s="15"/>
      <c r="AH924" s="67"/>
      <c r="AI924"/>
      <c r="AJ924" s="67"/>
      <c r="AK924"/>
      <c r="AO924" s="39">
        <f t="shared" si="37"/>
        <v>0</v>
      </c>
      <c r="AP924" s="39"/>
      <c r="AQ924" s="39">
        <f t="shared" si="38"/>
        <v>0</v>
      </c>
    </row>
    <row r="925" spans="1:84" ht="16.5" thickBot="1" x14ac:dyDescent="0.3">
      <c r="A925" s="38">
        <v>924</v>
      </c>
      <c r="B925" s="37"/>
      <c r="C925" s="161"/>
      <c r="D925" s="160"/>
      <c r="E925" s="37"/>
      <c r="F925" s="158"/>
      <c r="G925" s="159"/>
      <c r="H925" s="37"/>
      <c r="I925" s="37"/>
      <c r="J925" s="37"/>
      <c r="K925" s="37"/>
      <c r="L925" s="37"/>
      <c r="M925" s="37"/>
      <c r="N925" s="158"/>
      <c r="O925" s="37"/>
      <c r="P925" s="37"/>
      <c r="Q925" s="37"/>
      <c r="R925" s="37"/>
      <c r="S925" s="37"/>
      <c r="T925" s="157"/>
      <c r="U925" s="37" t="s">
        <v>194</v>
      </c>
      <c r="V925" s="40"/>
      <c r="W925" s="15"/>
      <c r="X925" s="15"/>
      <c r="Y925" s="15" t="s">
        <v>71</v>
      </c>
      <c r="Z925" s="15"/>
      <c r="AA925" s="15"/>
      <c r="AH925" s="67"/>
      <c r="AI925"/>
      <c r="AJ925" s="67"/>
      <c r="AK925"/>
      <c r="AO925" s="39">
        <f t="shared" si="37"/>
        <v>0</v>
      </c>
      <c r="AP925" s="39"/>
      <c r="AQ925" s="39">
        <f t="shared" si="38"/>
        <v>0</v>
      </c>
    </row>
    <row r="926" spans="1:84" x14ac:dyDescent="0.25">
      <c r="A926" s="38">
        <v>925</v>
      </c>
      <c r="B926" s="105">
        <v>1</v>
      </c>
      <c r="C926" s="104" t="s">
        <v>42</v>
      </c>
      <c r="D926" s="103"/>
      <c r="E926" s="101"/>
      <c r="F926" s="102"/>
      <c r="G926" s="101" t="s">
        <v>234</v>
      </c>
      <c r="H926" s="98"/>
      <c r="I926" s="98"/>
      <c r="J926" s="98"/>
      <c r="K926" s="100" t="s">
        <v>118</v>
      </c>
      <c r="L926" s="98"/>
      <c r="M926" s="98"/>
      <c r="N926" s="99"/>
      <c r="O926" s="98"/>
      <c r="P926" s="98"/>
      <c r="Q926" s="98"/>
      <c r="R926" s="98"/>
      <c r="S926" s="98"/>
      <c r="T926" s="97">
        <v>1</v>
      </c>
      <c r="U926" s="96" t="s">
        <v>234</v>
      </c>
      <c r="V926" s="40" t="s">
        <v>117</v>
      </c>
      <c r="W926" s="15"/>
      <c r="X926" s="15"/>
      <c r="Y926" s="15" t="s">
        <v>71</v>
      </c>
      <c r="Z926" s="15"/>
      <c r="AA926" s="15"/>
      <c r="AH926" s="67"/>
      <c r="AI926"/>
      <c r="AJ926" s="67"/>
      <c r="AK926"/>
      <c r="AO926" s="39">
        <f t="shared" si="37"/>
        <v>0</v>
      </c>
      <c r="AP926" s="39"/>
      <c r="AQ926" s="39">
        <f t="shared" si="38"/>
        <v>0</v>
      </c>
    </row>
    <row r="927" spans="1:84" ht="16.5" thickBot="1" x14ac:dyDescent="0.3">
      <c r="A927" s="38">
        <v>926</v>
      </c>
      <c r="B927" s="64">
        <v>2</v>
      </c>
      <c r="C927" s="66" t="s">
        <v>116</v>
      </c>
      <c r="D927" s="65"/>
      <c r="E927" s="55"/>
      <c r="F927" s="56"/>
      <c r="H927" s="55"/>
      <c r="I927" s="58"/>
      <c r="J927" s="55"/>
      <c r="K927" s="55" t="s">
        <v>115</v>
      </c>
      <c r="L927" s="55"/>
      <c r="M927" s="55"/>
      <c r="N927" s="56"/>
      <c r="O927" s="55"/>
      <c r="P927" s="55"/>
      <c r="Q927" s="55"/>
      <c r="R927" s="55"/>
      <c r="S927" s="55"/>
      <c r="T927" s="54">
        <v>1</v>
      </c>
      <c r="U927" s="53" t="s">
        <v>234</v>
      </c>
      <c r="V927" s="40" t="s">
        <v>114</v>
      </c>
      <c r="W927" s="15"/>
      <c r="X927" s="15"/>
      <c r="Y927" s="15" t="s">
        <v>71</v>
      </c>
      <c r="Z927" s="15"/>
      <c r="AA927" s="15"/>
      <c r="AH927" s="67"/>
      <c r="AI927"/>
      <c r="AJ927" s="67"/>
      <c r="AK927"/>
      <c r="AO927" s="39">
        <f t="shared" si="37"/>
        <v>0</v>
      </c>
      <c r="AP927" s="39"/>
      <c r="AQ927" s="39">
        <f t="shared" si="38"/>
        <v>0</v>
      </c>
      <c r="AR927" s="2"/>
      <c r="AS927" s="2"/>
      <c r="AT927" s="2"/>
    </row>
    <row r="928" spans="1:84" ht="21.75" thickBot="1" x14ac:dyDescent="0.3">
      <c r="A928" s="38">
        <v>927</v>
      </c>
      <c r="B928" s="64">
        <v>3</v>
      </c>
      <c r="C928" s="92" t="s">
        <v>113</v>
      </c>
      <c r="D928" s="91" t="s">
        <v>112</v>
      </c>
      <c r="E928" s="87" t="s">
        <v>111</v>
      </c>
      <c r="F928" s="90" t="s">
        <v>110</v>
      </c>
      <c r="G928" s="89"/>
      <c r="H928" s="86"/>
      <c r="I928" s="87"/>
      <c r="J928" s="86"/>
      <c r="K928" s="86" t="s">
        <v>103</v>
      </c>
      <c r="L928" s="87">
        <v>1082</v>
      </c>
      <c r="M928" s="87" t="s">
        <v>109</v>
      </c>
      <c r="N928" s="88"/>
      <c r="O928" s="87"/>
      <c r="P928" s="87" t="s">
        <v>108</v>
      </c>
      <c r="Q928" s="87">
        <v>2</v>
      </c>
      <c r="R928" s="87"/>
      <c r="S928" s="86"/>
      <c r="T928" s="85">
        <v>1</v>
      </c>
      <c r="U928" s="84" t="s">
        <v>234</v>
      </c>
      <c r="V928" s="40" t="s">
        <v>102</v>
      </c>
      <c r="W928" s="15">
        <v>2</v>
      </c>
      <c r="X928" s="15"/>
      <c r="Y928" s="15" t="s">
        <v>71</v>
      </c>
      <c r="Z928" s="15"/>
      <c r="AA928" s="15"/>
      <c r="AJ928" s="67"/>
      <c r="AK928"/>
      <c r="AO928" s="39" t="str">
        <f t="shared" si="37"/>
        <v>BOC District 2</v>
      </c>
      <c r="AP928" s="39"/>
      <c r="AQ928" s="39">
        <f t="shared" si="38"/>
        <v>0</v>
      </c>
      <c r="AR928" s="2"/>
      <c r="AS928" s="2"/>
      <c r="AT928" s="2"/>
    </row>
    <row r="929" spans="1:46" thickBot="1" x14ac:dyDescent="0.3">
      <c r="A929" s="38">
        <v>928</v>
      </c>
      <c r="B929" s="64">
        <v>4</v>
      </c>
      <c r="C929" s="66" t="str">
        <f>IF(G929=1,AO929," ")</f>
        <v xml:space="preserve">Alicia Adams </v>
      </c>
      <c r="D929" s="71"/>
      <c r="E929" s="82">
        <v>1082</v>
      </c>
      <c r="F929" s="119">
        <v>129</v>
      </c>
      <c r="G929" s="58">
        <v>1</v>
      </c>
      <c r="H929" s="58">
        <v>1</v>
      </c>
      <c r="I929" s="58" t="str">
        <f>IF(C929=$AI$5,$AJ$5," ")</f>
        <v>REP</v>
      </c>
      <c r="J929" s="55" t="s">
        <v>104</v>
      </c>
      <c r="K929" s="55" t="s">
        <v>103</v>
      </c>
      <c r="L929" s="55"/>
      <c r="M929" s="55"/>
      <c r="N929" s="56"/>
      <c r="O929" s="55"/>
      <c r="P929" s="55"/>
      <c r="Q929" s="55"/>
      <c r="R929" s="55"/>
      <c r="S929" s="55"/>
      <c r="T929" s="54">
        <v>1</v>
      </c>
      <c r="U929" s="53" t="s">
        <v>234</v>
      </c>
      <c r="V929" s="40" t="s">
        <v>102</v>
      </c>
      <c r="W929" s="15">
        <v>2</v>
      </c>
      <c r="X929" s="15"/>
      <c r="Y929" s="15" t="s">
        <v>71</v>
      </c>
      <c r="Z929" s="15"/>
      <c r="AA929" s="15"/>
      <c r="AB929" s="4">
        <v>129</v>
      </c>
      <c r="AC929" s="5" t="s">
        <v>235</v>
      </c>
      <c r="AD929" s="83" t="s">
        <v>107</v>
      </c>
      <c r="AE929" s="83"/>
      <c r="AI929"/>
      <c r="AJ929" s="67"/>
      <c r="AK929"/>
      <c r="AO929" s="39" t="str">
        <f t="shared" si="37"/>
        <v xml:space="preserve">Alicia Adams </v>
      </c>
      <c r="AP929" s="39"/>
      <c r="AQ929" s="39">
        <f t="shared" si="38"/>
        <v>0</v>
      </c>
      <c r="AR929" s="2"/>
      <c r="AS929" s="2"/>
      <c r="AT929" s="2"/>
    </row>
    <row r="930" spans="1:46" thickBot="1" x14ac:dyDescent="0.3">
      <c r="A930" s="38">
        <v>929</v>
      </c>
      <c r="B930" s="64">
        <v>5</v>
      </c>
      <c r="C930" s="66" t="str">
        <f>IF(G930=1,AO930," ")</f>
        <v>Erick Allen</v>
      </c>
      <c r="D930" s="71"/>
      <c r="E930" s="81">
        <v>1082</v>
      </c>
      <c r="F930" s="119">
        <v>130</v>
      </c>
      <c r="G930" s="58">
        <v>1</v>
      </c>
      <c r="H930" s="58">
        <f>G930</f>
        <v>1</v>
      </c>
      <c r="I930" s="58" t="str">
        <f>IF(C930=$AI$6,$AJ$6," ")</f>
        <v>DEM</v>
      </c>
      <c r="J930" s="55" t="s">
        <v>104</v>
      </c>
      <c r="K930" s="55" t="s">
        <v>103</v>
      </c>
      <c r="L930" s="55"/>
      <c r="M930" s="55"/>
      <c r="N930" s="56"/>
      <c r="O930" s="55"/>
      <c r="P930" s="55"/>
      <c r="Q930" s="55"/>
      <c r="R930" s="55"/>
      <c r="S930" s="55"/>
      <c r="T930" s="54">
        <v>1</v>
      </c>
      <c r="U930" s="53" t="s">
        <v>234</v>
      </c>
      <c r="V930" s="40" t="s">
        <v>102</v>
      </c>
      <c r="W930" s="15">
        <v>2</v>
      </c>
      <c r="X930" s="15"/>
      <c r="Y930" s="15" t="s">
        <v>71</v>
      </c>
      <c r="Z930" s="15"/>
      <c r="AA930" s="15"/>
      <c r="AI930"/>
      <c r="AJ930" s="67"/>
      <c r="AK930"/>
      <c r="AO930" s="39" t="str">
        <f t="shared" si="37"/>
        <v>Erick Allen</v>
      </c>
      <c r="AP930" s="39"/>
      <c r="AQ930" s="39">
        <f t="shared" si="38"/>
        <v>0</v>
      </c>
      <c r="AR930" s="2"/>
      <c r="AS930" s="2"/>
      <c r="AT930" s="2"/>
    </row>
    <row r="931" spans="1:46" thickBot="1" x14ac:dyDescent="0.3">
      <c r="A931" s="38">
        <v>930</v>
      </c>
      <c r="B931" s="64">
        <v>6</v>
      </c>
      <c r="C931" s="66" t="str">
        <f>IF(G931=1,AO931," ")</f>
        <v>Jaha V. Howard</v>
      </c>
      <c r="D931" s="71"/>
      <c r="E931" s="81">
        <v>1082</v>
      </c>
      <c r="F931" s="119">
        <v>130</v>
      </c>
      <c r="G931" s="58">
        <v>1</v>
      </c>
      <c r="H931" s="58">
        <f>G931</f>
        <v>1</v>
      </c>
      <c r="I931" s="58" t="str">
        <f>IF(C931=$AI$7,$AJ$7," ")</f>
        <v>DEM</v>
      </c>
      <c r="J931" s="55" t="s">
        <v>104</v>
      </c>
      <c r="K931" s="55" t="s">
        <v>103</v>
      </c>
      <c r="L931" s="55"/>
      <c r="M931" s="55"/>
      <c r="N931" s="56"/>
      <c r="O931" s="55"/>
      <c r="P931" s="55"/>
      <c r="Q931" s="55"/>
      <c r="R931" s="55"/>
      <c r="S931" s="55"/>
      <c r="T931" s="54">
        <v>1</v>
      </c>
      <c r="U931" s="53" t="s">
        <v>234</v>
      </c>
      <c r="V931" s="40" t="s">
        <v>102</v>
      </c>
      <c r="W931" s="15">
        <v>2</v>
      </c>
      <c r="X931" s="15"/>
      <c r="Y931" s="15" t="s">
        <v>71</v>
      </c>
      <c r="Z931" s="15"/>
      <c r="AA931" s="15"/>
      <c r="AB931" s="4">
        <v>130</v>
      </c>
      <c r="AC931" s="5" t="s">
        <v>235</v>
      </c>
      <c r="AD931" s="5" t="s">
        <v>105</v>
      </c>
      <c r="AI931"/>
      <c r="AJ931" s="67"/>
      <c r="AK931"/>
      <c r="AO931" s="39" t="str">
        <f t="shared" si="37"/>
        <v>Jaha V. Howard</v>
      </c>
      <c r="AP931" s="39"/>
      <c r="AQ931" s="39">
        <f t="shared" si="38"/>
        <v>0</v>
      </c>
      <c r="AR931" s="2"/>
      <c r="AS931" s="2"/>
      <c r="AT931" s="2"/>
    </row>
    <row r="932" spans="1:46" thickBot="1" x14ac:dyDescent="0.3">
      <c r="A932" s="38">
        <v>931</v>
      </c>
      <c r="B932" s="64">
        <v>7</v>
      </c>
      <c r="C932" s="66" t="str">
        <f>IF(G932=1,AO932," ")</f>
        <v>Tanisha Whorton</v>
      </c>
      <c r="D932" s="71"/>
      <c r="E932" s="81">
        <v>1082</v>
      </c>
      <c r="F932" s="119">
        <v>130</v>
      </c>
      <c r="G932" s="58">
        <v>1</v>
      </c>
      <c r="H932" s="58">
        <f>G932</f>
        <v>1</v>
      </c>
      <c r="I932" s="58" t="str">
        <f>IF(C932=$AI$8,$AJ$8," ")</f>
        <v>DEM</v>
      </c>
      <c r="J932" s="55" t="s">
        <v>104</v>
      </c>
      <c r="K932" s="55" t="s">
        <v>103</v>
      </c>
      <c r="L932" s="55"/>
      <c r="M932" s="55"/>
      <c r="N932" s="56"/>
      <c r="O932" s="55"/>
      <c r="P932" s="55"/>
      <c r="Q932" s="55"/>
      <c r="R932" s="55"/>
      <c r="S932" s="55"/>
      <c r="T932" s="54">
        <v>1</v>
      </c>
      <c r="U932" s="53" t="s">
        <v>234</v>
      </c>
      <c r="V932" s="40" t="s">
        <v>102</v>
      </c>
      <c r="W932" s="15">
        <v>2</v>
      </c>
      <c r="X932" s="15"/>
      <c r="Y932" s="15" t="s">
        <v>71</v>
      </c>
      <c r="Z932" s="15"/>
      <c r="AA932" s="15"/>
      <c r="AI932"/>
      <c r="AJ932" s="67"/>
      <c r="AK932"/>
      <c r="AO932" s="39" t="str">
        <f t="shared" si="37"/>
        <v>Tanisha Whorton</v>
      </c>
      <c r="AP932" s="39"/>
      <c r="AQ932" s="39">
        <f t="shared" si="38"/>
        <v>0</v>
      </c>
      <c r="AR932" s="2"/>
      <c r="AS932" s="2"/>
      <c r="AT932" s="2"/>
    </row>
    <row r="933" spans="1:46" thickBot="1" x14ac:dyDescent="0.3">
      <c r="A933" s="38">
        <v>932</v>
      </c>
      <c r="B933" s="64">
        <v>8</v>
      </c>
      <c r="C933" s="66" t="str">
        <f>IF(G933=1,AO933," ")</f>
        <v>Tracy Stevenson</v>
      </c>
      <c r="D933" s="71"/>
      <c r="E933" s="81">
        <v>1082</v>
      </c>
      <c r="F933" s="119">
        <v>130</v>
      </c>
      <c r="G933" s="58">
        <v>1</v>
      </c>
      <c r="H933" s="58">
        <f>G933</f>
        <v>1</v>
      </c>
      <c r="I933" s="58" t="str">
        <f>IF(C933=$AI$9,$AJ$9," ")</f>
        <v>DEM</v>
      </c>
      <c r="J933" s="55" t="s">
        <v>104</v>
      </c>
      <c r="K933" s="55" t="s">
        <v>103</v>
      </c>
      <c r="L933" s="55"/>
      <c r="M933" s="55"/>
      <c r="N933" s="56"/>
      <c r="O933" s="55"/>
      <c r="P933" s="55"/>
      <c r="Q933" s="55"/>
      <c r="R933" s="55"/>
      <c r="S933" s="55"/>
      <c r="T933" s="54">
        <v>1</v>
      </c>
      <c r="U933" s="53" t="s">
        <v>234</v>
      </c>
      <c r="V933" s="40" t="s">
        <v>102</v>
      </c>
      <c r="W933" s="15">
        <v>2</v>
      </c>
      <c r="X933" s="15"/>
      <c r="Y933" s="15" t="s">
        <v>71</v>
      </c>
      <c r="Z933" s="15"/>
      <c r="AA933" s="15"/>
      <c r="AI933"/>
      <c r="AJ933" s="67"/>
      <c r="AK933"/>
      <c r="AO933" s="39" t="str">
        <f t="shared" si="37"/>
        <v>Tracy Stevenson</v>
      </c>
      <c r="AP933" s="39"/>
      <c r="AQ933" s="39">
        <f t="shared" si="38"/>
        <v>0</v>
      </c>
      <c r="AR933" s="2"/>
      <c r="AS933" s="2"/>
      <c r="AT933" s="2"/>
    </row>
    <row r="934" spans="1:46" ht="15" x14ac:dyDescent="0.25">
      <c r="A934" s="38">
        <v>933</v>
      </c>
      <c r="B934" s="64">
        <v>9</v>
      </c>
      <c r="C934" s="74" t="str">
        <f>IF(G934=1,AQ934,IF(G934="BLK",$AI$17," "))</f>
        <v xml:space="preserve"> </v>
      </c>
      <c r="D934" s="129"/>
      <c r="E934" s="55"/>
      <c r="F934" s="56"/>
      <c r="G934" s="58"/>
      <c r="H934" s="58"/>
      <c r="I934" s="58" t="str">
        <f>IF(C934=$AI$10,$AJ$10," ")</f>
        <v xml:space="preserve"> </v>
      </c>
      <c r="J934" s="55"/>
      <c r="K934" s="55" t="s">
        <v>103</v>
      </c>
      <c r="L934" s="55"/>
      <c r="M934" s="55"/>
      <c r="N934" s="56"/>
      <c r="O934" s="55"/>
      <c r="P934" s="55"/>
      <c r="Q934" s="55"/>
      <c r="R934" s="55"/>
      <c r="S934" s="55"/>
      <c r="T934" s="54">
        <v>1</v>
      </c>
      <c r="U934" s="53" t="s">
        <v>234</v>
      </c>
      <c r="V934" s="40" t="s">
        <v>102</v>
      </c>
      <c r="W934" s="15">
        <v>2</v>
      </c>
      <c r="X934" s="15"/>
      <c r="Y934" s="15" t="s">
        <v>71</v>
      </c>
      <c r="Z934" s="15"/>
      <c r="AA934" s="15"/>
      <c r="AI934"/>
      <c r="AJ934" s="67"/>
      <c r="AK934"/>
      <c r="AO934" s="39" t="str">
        <f t="shared" si="37"/>
        <v>BLANK</v>
      </c>
      <c r="AP934" s="39"/>
      <c r="AQ934" s="39">
        <f t="shared" si="38"/>
        <v>0</v>
      </c>
      <c r="AR934" s="2"/>
      <c r="AS934" s="2"/>
      <c r="AT934" s="2"/>
    </row>
    <row r="935" spans="1:46" ht="15" x14ac:dyDescent="0.25">
      <c r="A935" s="38">
        <v>934</v>
      </c>
      <c r="B935" s="64">
        <v>10</v>
      </c>
      <c r="C935" s="66" t="str">
        <f>IF(G935=1,AO935," ")</f>
        <v xml:space="preserve"> </v>
      </c>
      <c r="D935" s="65"/>
      <c r="E935" s="55"/>
      <c r="F935" s="56"/>
      <c r="G935" s="58"/>
      <c r="H935" s="58"/>
      <c r="I935" s="58" t="str">
        <f>IF(C935=$AI$10,$AJ$10," ")</f>
        <v xml:space="preserve"> </v>
      </c>
      <c r="J935" s="55"/>
      <c r="K935" s="55" t="s">
        <v>103</v>
      </c>
      <c r="L935" s="55"/>
      <c r="M935" s="55"/>
      <c r="N935" s="56"/>
      <c r="O935" s="55"/>
      <c r="P935" s="55"/>
      <c r="Q935" s="55"/>
      <c r="R935" s="55"/>
      <c r="S935" s="55"/>
      <c r="T935" s="54">
        <v>1</v>
      </c>
      <c r="U935" s="53" t="s">
        <v>234</v>
      </c>
      <c r="V935" s="40" t="s">
        <v>102</v>
      </c>
      <c r="W935" s="15">
        <v>2</v>
      </c>
      <c r="X935" s="15"/>
      <c r="Y935" s="15" t="s">
        <v>71</v>
      </c>
      <c r="Z935" s="15"/>
      <c r="AA935" s="15"/>
      <c r="AI935"/>
      <c r="AJ935" s="67"/>
      <c r="AK935"/>
      <c r="AO935" s="39" t="str">
        <f t="shared" si="37"/>
        <v>Write In</v>
      </c>
      <c r="AP935" s="39"/>
      <c r="AQ935" s="39">
        <f t="shared" si="38"/>
        <v>0</v>
      </c>
      <c r="AR935" s="2"/>
      <c r="AS935" s="2"/>
      <c r="AT935" s="2"/>
    </row>
    <row r="936" spans="1:46" hidden="1" x14ac:dyDescent="0.25">
      <c r="A936" s="75">
        <v>935</v>
      </c>
      <c r="B936" s="64">
        <v>11</v>
      </c>
      <c r="C936" s="79" t="s">
        <v>101</v>
      </c>
      <c r="D936" s="78"/>
      <c r="E936" s="55"/>
      <c r="F936" s="56"/>
      <c r="G936" s="59"/>
      <c r="H936" s="58"/>
      <c r="I936" s="58"/>
      <c r="J936" s="55"/>
      <c r="K936" s="55" t="s">
        <v>100</v>
      </c>
      <c r="L936" s="55"/>
      <c r="M936" s="55"/>
      <c r="N936" s="56"/>
      <c r="O936" s="55"/>
      <c r="P936" s="55"/>
      <c r="Q936" s="55"/>
      <c r="R936" s="55"/>
      <c r="S936" s="55"/>
      <c r="T936" s="55"/>
      <c r="U936" s="53" t="s">
        <v>234</v>
      </c>
      <c r="V936" s="40" t="s">
        <v>99</v>
      </c>
      <c r="W936" s="15"/>
      <c r="X936" s="15"/>
      <c r="Y936" s="15" t="s">
        <v>71</v>
      </c>
      <c r="Z936" s="15"/>
      <c r="AA936" s="15"/>
      <c r="AI936"/>
      <c r="AJ936" s="67"/>
      <c r="AK936"/>
      <c r="AO936" s="39">
        <f t="shared" si="37"/>
        <v>0</v>
      </c>
      <c r="AP936" s="39"/>
      <c r="AQ936" s="39" t="str">
        <f t="shared" si="38"/>
        <v>BOC District 4</v>
      </c>
      <c r="AR936" s="2"/>
      <c r="AS936" s="2"/>
      <c r="AT936" s="2"/>
    </row>
    <row r="937" spans="1:46" ht="15" hidden="1" x14ac:dyDescent="0.25">
      <c r="A937" s="75">
        <v>936</v>
      </c>
      <c r="B937" s="64">
        <v>12</v>
      </c>
      <c r="C937" s="66" t="str">
        <f>IF(G937=1,AQ937," ")</f>
        <v xml:space="preserve"> </v>
      </c>
      <c r="D937" s="65"/>
      <c r="E937" s="55"/>
      <c r="F937" s="56"/>
      <c r="G937" s="58"/>
      <c r="H937" s="58"/>
      <c r="I937" s="58" t="str">
        <f>IF(C937=$AI$13,$AJ$13," ")</f>
        <v xml:space="preserve"> </v>
      </c>
      <c r="J937" s="55"/>
      <c r="K937" s="55" t="s">
        <v>100</v>
      </c>
      <c r="L937" s="55"/>
      <c r="M937" s="55"/>
      <c r="N937" s="56"/>
      <c r="O937" s="55"/>
      <c r="P937" s="55"/>
      <c r="Q937" s="55"/>
      <c r="R937" s="55"/>
      <c r="S937" s="55"/>
      <c r="T937" s="55"/>
      <c r="U937" s="53" t="s">
        <v>234</v>
      </c>
      <c r="V937" s="40" t="s">
        <v>99</v>
      </c>
      <c r="W937" s="15"/>
      <c r="X937" s="15"/>
      <c r="Y937" s="15" t="s">
        <v>71</v>
      </c>
      <c r="Z937" s="15"/>
      <c r="AA937" s="15"/>
      <c r="AI937"/>
      <c r="AJ937" s="67"/>
      <c r="AK937"/>
      <c r="AO937" s="39">
        <f t="shared" si="37"/>
        <v>0</v>
      </c>
      <c r="AP937" s="39"/>
      <c r="AQ937" s="39" t="str">
        <f t="shared" si="38"/>
        <v>Julien Grhas</v>
      </c>
      <c r="AR937" s="2"/>
      <c r="AS937" s="2"/>
      <c r="AT937" s="2"/>
    </row>
    <row r="938" spans="1:46" ht="15" hidden="1" x14ac:dyDescent="0.25">
      <c r="A938" s="75">
        <v>937</v>
      </c>
      <c r="B938" s="64">
        <v>13</v>
      </c>
      <c r="C938" s="66" t="str">
        <f>IF(G938=1,AQ938," ")</f>
        <v xml:space="preserve"> </v>
      </c>
      <c r="D938" s="65"/>
      <c r="E938" s="55"/>
      <c r="F938" s="56"/>
      <c r="G938" s="58"/>
      <c r="H938" s="58"/>
      <c r="I938" s="58" t="str">
        <f>IF(C938=$AI$14,$AJ$14," ")</f>
        <v xml:space="preserve"> </v>
      </c>
      <c r="J938" s="55"/>
      <c r="K938" s="55" t="s">
        <v>100</v>
      </c>
      <c r="L938" s="55"/>
      <c r="M938" s="55"/>
      <c r="N938" s="56"/>
      <c r="O938" s="55"/>
      <c r="P938" s="55"/>
      <c r="Q938" s="55"/>
      <c r="R938" s="55"/>
      <c r="S938" s="55"/>
      <c r="T938" s="55"/>
      <c r="U938" s="53" t="s">
        <v>234</v>
      </c>
      <c r="V938" s="40" t="s">
        <v>99</v>
      </c>
      <c r="W938" s="15"/>
      <c r="X938" s="15"/>
      <c r="Y938" s="15" t="s">
        <v>71</v>
      </c>
      <c r="Z938" s="15"/>
      <c r="AA938" s="15"/>
      <c r="AI938"/>
      <c r="AJ938" s="67"/>
      <c r="AK938"/>
      <c r="AO938" s="39">
        <f t="shared" si="37"/>
        <v>0</v>
      </c>
      <c r="AP938" s="39"/>
      <c r="AQ938" s="39" t="str">
        <f t="shared" si="38"/>
        <v>Matthew Hardwick</v>
      </c>
      <c r="AR938" s="2"/>
      <c r="AS938" s="2"/>
      <c r="AT938" s="2"/>
    </row>
    <row r="939" spans="1:46" ht="15" hidden="1" x14ac:dyDescent="0.25">
      <c r="A939" s="75">
        <v>938</v>
      </c>
      <c r="B939" s="64">
        <v>14</v>
      </c>
      <c r="C939" s="66" t="str">
        <f>IF(G939=1,AQ939," ")</f>
        <v xml:space="preserve"> </v>
      </c>
      <c r="D939" s="65"/>
      <c r="E939" s="55"/>
      <c r="F939" s="56"/>
      <c r="G939" s="58"/>
      <c r="H939" s="58"/>
      <c r="I939" s="58" t="str">
        <f>IF(C939=$AI$15,$AJ$15," ")</f>
        <v xml:space="preserve"> </v>
      </c>
      <c r="J939" s="55"/>
      <c r="K939" s="55" t="s">
        <v>100</v>
      </c>
      <c r="L939" s="55"/>
      <c r="M939" s="55"/>
      <c r="N939" s="56"/>
      <c r="O939" s="55"/>
      <c r="P939" s="55"/>
      <c r="Q939" s="55"/>
      <c r="R939" s="55"/>
      <c r="S939" s="55"/>
      <c r="T939" s="55"/>
      <c r="U939" s="53" t="s">
        <v>234</v>
      </c>
      <c r="V939" s="40" t="s">
        <v>99</v>
      </c>
      <c r="W939" s="15"/>
      <c r="X939" s="15"/>
      <c r="Y939" s="15" t="s">
        <v>71</v>
      </c>
      <c r="Z939" s="15"/>
      <c r="AA939" s="15"/>
      <c r="AI939"/>
      <c r="AJ939" s="67"/>
      <c r="AK939"/>
      <c r="AO939" s="39">
        <f t="shared" si="37"/>
        <v>0</v>
      </c>
      <c r="AP939" s="39"/>
      <c r="AQ939" s="39" t="str">
        <f t="shared" si="38"/>
        <v>Yashica Marshall</v>
      </c>
      <c r="AR939" s="2"/>
      <c r="AS939" s="2"/>
      <c r="AT939" s="2"/>
    </row>
    <row r="940" spans="1:46" ht="15" hidden="1" x14ac:dyDescent="0.25">
      <c r="A940" s="75">
        <v>939</v>
      </c>
      <c r="B940" s="64">
        <v>15</v>
      </c>
      <c r="C940" s="66" t="str">
        <f>IF(G940=1,AQ940," ")</f>
        <v xml:space="preserve"> </v>
      </c>
      <c r="D940" s="65"/>
      <c r="E940" s="55"/>
      <c r="F940" s="56"/>
      <c r="G940" s="58"/>
      <c r="H940" s="58"/>
      <c r="I940" s="58" t="str">
        <f>IF(C940=$AI$16,$AJ$16," ")</f>
        <v xml:space="preserve"> </v>
      </c>
      <c r="J940" s="55"/>
      <c r="K940" s="55" t="s">
        <v>100</v>
      </c>
      <c r="L940" s="55"/>
      <c r="M940" s="55"/>
      <c r="N940" s="56"/>
      <c r="O940" s="55"/>
      <c r="P940" s="55"/>
      <c r="Q940" s="55"/>
      <c r="R940" s="55"/>
      <c r="S940" s="55"/>
      <c r="T940" s="55"/>
      <c r="U940" s="53" t="s">
        <v>234</v>
      </c>
      <c r="V940" s="40" t="s">
        <v>99</v>
      </c>
      <c r="W940" s="15"/>
      <c r="X940" s="15"/>
      <c r="Y940" s="15" t="s">
        <v>71</v>
      </c>
      <c r="Z940" s="15"/>
      <c r="AA940" s="15"/>
      <c r="AI940"/>
      <c r="AJ940" s="67"/>
      <c r="AK940"/>
      <c r="AO940" s="39">
        <f t="shared" si="37"/>
        <v>0</v>
      </c>
      <c r="AP940" s="39"/>
      <c r="AQ940" s="39" t="str">
        <f t="shared" si="38"/>
        <v>Monique Sheffield</v>
      </c>
      <c r="AR940" s="2"/>
      <c r="AS940" s="2"/>
      <c r="AT940" s="2"/>
    </row>
    <row r="941" spans="1:46" ht="15" hidden="1" x14ac:dyDescent="0.25">
      <c r="A941" s="75">
        <v>940</v>
      </c>
      <c r="B941" s="64">
        <v>16</v>
      </c>
      <c r="C941" s="74" t="str">
        <f>IF(G941=1,AQ941,IF(G941="BLK",$AI$17," "))</f>
        <v xml:space="preserve"> </v>
      </c>
      <c r="D941" s="129"/>
      <c r="E941" s="55"/>
      <c r="F941" s="56"/>
      <c r="G941" s="58"/>
      <c r="H941" s="58"/>
      <c r="I941" s="58" t="str">
        <f>IF(C941=$AI$17,$AJ$17," ")</f>
        <v xml:space="preserve"> </v>
      </c>
      <c r="J941" s="55"/>
      <c r="K941" s="55" t="s">
        <v>100</v>
      </c>
      <c r="L941" s="55"/>
      <c r="M941" s="55"/>
      <c r="N941" s="56"/>
      <c r="O941" s="55"/>
      <c r="P941" s="55"/>
      <c r="Q941" s="55"/>
      <c r="R941" s="55"/>
      <c r="S941" s="55"/>
      <c r="T941" s="55"/>
      <c r="U941" s="53" t="s">
        <v>234</v>
      </c>
      <c r="V941" s="40" t="s">
        <v>99</v>
      </c>
      <c r="W941" s="15"/>
      <c r="X941" s="15"/>
      <c r="Y941" s="15" t="s">
        <v>71</v>
      </c>
      <c r="Z941" s="15"/>
      <c r="AA941" s="15"/>
      <c r="AI941"/>
      <c r="AJ941" s="67"/>
      <c r="AK941"/>
      <c r="AO941" s="39">
        <f t="shared" si="37"/>
        <v>0</v>
      </c>
      <c r="AP941" s="39"/>
      <c r="AQ941" s="39" t="str">
        <f t="shared" si="38"/>
        <v>BLANK</v>
      </c>
      <c r="AR941" s="2"/>
      <c r="AS941" s="2"/>
      <c r="AT941" s="2"/>
    </row>
    <row r="942" spans="1:46" ht="15" hidden="1" x14ac:dyDescent="0.25">
      <c r="A942" s="75">
        <v>941</v>
      </c>
      <c r="B942" s="64">
        <v>17</v>
      </c>
      <c r="C942" s="66" t="str">
        <f>IF(G942=1,AQ942," ")</f>
        <v xml:space="preserve"> </v>
      </c>
      <c r="D942" s="65"/>
      <c r="E942" s="55"/>
      <c r="F942" s="56"/>
      <c r="G942" s="58"/>
      <c r="H942" s="58"/>
      <c r="I942" s="58" t="str">
        <f>IF(C942=$AI$18,$AJ$18," ")</f>
        <v xml:space="preserve"> </v>
      </c>
      <c r="J942" s="55"/>
      <c r="K942" s="55" t="s">
        <v>100</v>
      </c>
      <c r="L942" s="55"/>
      <c r="M942" s="55"/>
      <c r="N942" s="56"/>
      <c r="O942" s="55"/>
      <c r="P942" s="55"/>
      <c r="Q942" s="55"/>
      <c r="R942" s="55"/>
      <c r="S942" s="55"/>
      <c r="T942" s="55"/>
      <c r="U942" s="53" t="s">
        <v>234</v>
      </c>
      <c r="V942" s="40" t="s">
        <v>99</v>
      </c>
      <c r="W942" s="15"/>
      <c r="X942" s="15"/>
      <c r="Y942" s="15" t="s">
        <v>71</v>
      </c>
      <c r="Z942" s="15"/>
      <c r="AA942" s="15"/>
      <c r="AI942"/>
      <c r="AJ942" s="67"/>
      <c r="AK942"/>
      <c r="AO942" s="39">
        <f t="shared" si="37"/>
        <v>0</v>
      </c>
      <c r="AP942" s="39"/>
      <c r="AQ942" s="39" t="str">
        <f t="shared" si="38"/>
        <v>BLANK</v>
      </c>
      <c r="AR942" s="2"/>
      <c r="AS942" s="2"/>
      <c r="AT942" s="2"/>
    </row>
    <row r="943" spans="1:46" ht="15" hidden="1" x14ac:dyDescent="0.25">
      <c r="A943" s="75">
        <v>942</v>
      </c>
      <c r="B943" s="64">
        <v>18</v>
      </c>
      <c r="C943" s="66" t="str">
        <f>IF(G943=1,AQ943," ")</f>
        <v xml:space="preserve"> </v>
      </c>
      <c r="D943" s="65"/>
      <c r="E943" s="55"/>
      <c r="F943" s="56"/>
      <c r="G943" s="58"/>
      <c r="H943" s="58"/>
      <c r="I943" s="58" t="str">
        <f>IF(C943=$AI$19,$AJ$19," ")</f>
        <v xml:space="preserve"> </v>
      </c>
      <c r="J943" s="55"/>
      <c r="K943" s="55" t="s">
        <v>100</v>
      </c>
      <c r="L943" s="55"/>
      <c r="M943" s="55"/>
      <c r="N943" s="56"/>
      <c r="O943" s="55"/>
      <c r="P943" s="55"/>
      <c r="Q943" s="55"/>
      <c r="R943" s="55"/>
      <c r="S943" s="55"/>
      <c r="T943" s="55"/>
      <c r="U943" s="53" t="s">
        <v>234</v>
      </c>
      <c r="V943" s="40" t="s">
        <v>99</v>
      </c>
      <c r="W943" s="15"/>
      <c r="X943" s="15"/>
      <c r="Y943" s="15" t="s">
        <v>71</v>
      </c>
      <c r="Z943" s="15"/>
      <c r="AA943" s="15"/>
      <c r="AI943"/>
      <c r="AJ943" s="67"/>
      <c r="AK943"/>
      <c r="AO943" s="39">
        <f t="shared" si="37"/>
        <v>0</v>
      </c>
      <c r="AP943" s="39"/>
      <c r="AQ943" s="39" t="str">
        <f t="shared" si="38"/>
        <v>Write In</v>
      </c>
      <c r="AR943" s="2"/>
      <c r="AS943" s="2"/>
      <c r="AT943" s="2"/>
    </row>
    <row r="944" spans="1:46" thickBot="1" x14ac:dyDescent="0.3">
      <c r="A944" s="38">
        <v>943</v>
      </c>
      <c r="B944" s="64">
        <v>19</v>
      </c>
      <c r="C944" s="66"/>
      <c r="D944" s="65"/>
      <c r="E944" s="55"/>
      <c r="F944" s="56"/>
      <c r="G944" s="58"/>
      <c r="H944" s="58"/>
      <c r="I944" s="58"/>
      <c r="J944" s="55"/>
      <c r="K944" s="55"/>
      <c r="L944" s="55"/>
      <c r="M944" s="55"/>
      <c r="N944" s="56"/>
      <c r="O944" s="55"/>
      <c r="P944" s="55"/>
      <c r="Q944" s="55"/>
      <c r="R944" s="55"/>
      <c r="S944" s="55"/>
      <c r="T944" s="54">
        <v>1</v>
      </c>
      <c r="U944" s="53" t="s">
        <v>234</v>
      </c>
      <c r="V944" s="40" t="s">
        <v>85</v>
      </c>
      <c r="W944" s="15">
        <v>2</v>
      </c>
      <c r="X944" s="15"/>
      <c r="Y944" s="15" t="s">
        <v>71</v>
      </c>
      <c r="Z944" s="15"/>
      <c r="AA944" s="15"/>
      <c r="AI944"/>
      <c r="AJ944" s="67"/>
      <c r="AK944"/>
      <c r="AO944" s="39">
        <f t="shared" si="37"/>
        <v>0</v>
      </c>
      <c r="AP944" s="39"/>
      <c r="AQ944" s="39">
        <f t="shared" si="38"/>
        <v>0</v>
      </c>
      <c r="AR944" s="2"/>
      <c r="AS944" s="2"/>
      <c r="AT944" s="2"/>
    </row>
    <row r="945" spans="1:46" ht="16.5" thickBot="1" x14ac:dyDescent="0.3">
      <c r="A945" s="38">
        <v>944</v>
      </c>
      <c r="B945" s="64">
        <v>20</v>
      </c>
      <c r="C945" s="74" t="s">
        <v>98</v>
      </c>
      <c r="D945" s="71"/>
      <c r="E945" s="58"/>
      <c r="F945" s="73"/>
      <c r="G945" s="59">
        <v>0</v>
      </c>
      <c r="H945" s="59">
        <v>0</v>
      </c>
      <c r="I945" s="58"/>
      <c r="J945" s="55"/>
      <c r="K945" s="55" t="s">
        <v>97</v>
      </c>
      <c r="L945" s="55"/>
      <c r="M945" s="55"/>
      <c r="N945" s="56"/>
      <c r="O945" s="55"/>
      <c r="P945" s="55"/>
      <c r="Q945" s="55"/>
      <c r="R945" s="55"/>
      <c r="S945" s="55"/>
      <c r="T945" s="54">
        <v>1</v>
      </c>
      <c r="U945" s="53" t="s">
        <v>234</v>
      </c>
      <c r="V945" s="40" t="s">
        <v>85</v>
      </c>
      <c r="W945" s="15">
        <v>2</v>
      </c>
      <c r="X945" s="15"/>
      <c r="Y945" s="15" t="s">
        <v>71</v>
      </c>
      <c r="Z945" s="15"/>
      <c r="AA945" s="15"/>
      <c r="AI945"/>
      <c r="AJ945" s="67"/>
      <c r="AK945"/>
      <c r="AO945" s="39">
        <f t="shared" si="37"/>
        <v>0</v>
      </c>
      <c r="AP945" s="39"/>
      <c r="AQ945" s="39">
        <f t="shared" si="38"/>
        <v>0</v>
      </c>
      <c r="AR945" s="2"/>
      <c r="AS945" s="2"/>
      <c r="AT945" s="2"/>
    </row>
    <row r="946" spans="1:46" ht="16.5" thickBot="1" x14ac:dyDescent="0.3">
      <c r="A946" s="38">
        <v>945</v>
      </c>
      <c r="B946" s="64">
        <v>21</v>
      </c>
      <c r="C946" s="74" t="s">
        <v>96</v>
      </c>
      <c r="D946" s="71"/>
      <c r="E946" s="58"/>
      <c r="F946" s="73"/>
      <c r="G946" s="59">
        <v>0</v>
      </c>
      <c r="H946" s="59">
        <v>0</v>
      </c>
      <c r="I946" s="58"/>
      <c r="J946" s="55"/>
      <c r="K946" s="55" t="s">
        <v>95</v>
      </c>
      <c r="L946" s="55"/>
      <c r="M946" s="55"/>
      <c r="N946" s="56"/>
      <c r="O946" s="55"/>
      <c r="P946" s="55"/>
      <c r="Q946" s="55"/>
      <c r="R946" s="55"/>
      <c r="S946" s="55"/>
      <c r="T946" s="54">
        <v>1</v>
      </c>
      <c r="U946" s="53" t="s">
        <v>234</v>
      </c>
      <c r="V946" s="40" t="s">
        <v>85</v>
      </c>
      <c r="W946" s="15">
        <v>2</v>
      </c>
      <c r="X946" s="15"/>
      <c r="Y946" s="15" t="s">
        <v>71</v>
      </c>
      <c r="Z946" s="15"/>
      <c r="AA946" s="15"/>
      <c r="AI946"/>
      <c r="AJ946" s="67"/>
      <c r="AK946"/>
      <c r="AO946" s="39">
        <f t="shared" si="37"/>
        <v>0</v>
      </c>
      <c r="AP946" s="39"/>
      <c r="AQ946" s="39">
        <f t="shared" si="38"/>
        <v>0</v>
      </c>
      <c r="AR946" s="2"/>
      <c r="AS946" s="2"/>
      <c r="AT946" s="2"/>
    </row>
    <row r="947" spans="1:46" ht="16.5" thickBot="1" x14ac:dyDescent="0.3">
      <c r="A947" s="38">
        <v>946</v>
      </c>
      <c r="B947" s="64">
        <v>22</v>
      </c>
      <c r="C947" s="74" t="s">
        <v>94</v>
      </c>
      <c r="D947" s="71"/>
      <c r="E947" s="58"/>
      <c r="F947" s="73"/>
      <c r="G947" s="59">
        <v>0</v>
      </c>
      <c r="H947" s="59">
        <v>0</v>
      </c>
      <c r="I947" s="58"/>
      <c r="J947" s="55"/>
      <c r="K947" s="55" t="s">
        <v>93</v>
      </c>
      <c r="L947" s="55"/>
      <c r="M947" s="55"/>
      <c r="N947" s="56"/>
      <c r="O947" s="55"/>
      <c r="P947" s="55"/>
      <c r="Q947" s="55"/>
      <c r="R947" s="55"/>
      <c r="S947" s="55"/>
      <c r="T947" s="54">
        <v>1</v>
      </c>
      <c r="U947" s="53" t="s">
        <v>234</v>
      </c>
      <c r="V947" s="40" t="s">
        <v>85</v>
      </c>
      <c r="W947" s="15">
        <v>2</v>
      </c>
      <c r="X947" s="15"/>
      <c r="Y947" s="15" t="s">
        <v>71</v>
      </c>
      <c r="Z947" s="15"/>
      <c r="AA947" s="15"/>
      <c r="AH947" s="67"/>
      <c r="AI947"/>
      <c r="AJ947" s="67"/>
      <c r="AK947"/>
      <c r="AO947" s="39">
        <f t="shared" si="37"/>
        <v>0</v>
      </c>
      <c r="AP947" s="39"/>
      <c r="AQ947" s="39">
        <f t="shared" si="38"/>
        <v>0</v>
      </c>
      <c r="AR947" s="2"/>
      <c r="AS947" s="2"/>
      <c r="AT947" s="2"/>
    </row>
    <row r="948" spans="1:46" ht="16.5" thickBot="1" x14ac:dyDescent="0.3">
      <c r="A948" s="38">
        <v>947</v>
      </c>
      <c r="B948" s="64">
        <v>23</v>
      </c>
      <c r="C948" s="74" t="s">
        <v>77</v>
      </c>
      <c r="D948" s="71"/>
      <c r="E948" s="58"/>
      <c r="F948" s="73"/>
      <c r="G948" s="59">
        <v>0</v>
      </c>
      <c r="H948" s="59">
        <v>0</v>
      </c>
      <c r="I948" s="58"/>
      <c r="J948" s="55"/>
      <c r="K948" s="55" t="s">
        <v>77</v>
      </c>
      <c r="L948" s="55"/>
      <c r="M948" s="55"/>
      <c r="N948" s="56"/>
      <c r="O948" s="55"/>
      <c r="P948" s="55"/>
      <c r="Q948" s="55"/>
      <c r="R948" s="55"/>
      <c r="S948" s="55"/>
      <c r="T948" s="54">
        <v>1</v>
      </c>
      <c r="U948" s="53" t="s">
        <v>234</v>
      </c>
      <c r="V948" s="40" t="s">
        <v>85</v>
      </c>
      <c r="W948" s="15">
        <v>2</v>
      </c>
      <c r="X948" s="15"/>
      <c r="Y948" s="15" t="s">
        <v>71</v>
      </c>
      <c r="Z948" s="15"/>
      <c r="AA948" s="15"/>
      <c r="AH948" s="67"/>
      <c r="AI948"/>
      <c r="AJ948" s="67"/>
      <c r="AK948"/>
      <c r="AO948" s="39">
        <f t="shared" si="37"/>
        <v>0</v>
      </c>
      <c r="AP948" s="39"/>
      <c r="AQ948" s="39">
        <f t="shared" si="38"/>
        <v>0</v>
      </c>
      <c r="AR948" s="2"/>
      <c r="AS948" s="2"/>
      <c r="AT948" s="2"/>
    </row>
    <row r="949" spans="1:46" ht="16.5" thickBot="1" x14ac:dyDescent="0.3">
      <c r="A949" s="38">
        <v>948</v>
      </c>
      <c r="B949" s="64">
        <v>24</v>
      </c>
      <c r="C949" s="72" t="s">
        <v>92</v>
      </c>
      <c r="D949" s="71"/>
      <c r="E949" s="68"/>
      <c r="F949" s="70"/>
      <c r="G949" s="59">
        <v>0</v>
      </c>
      <c r="H949" s="59">
        <v>0</v>
      </c>
      <c r="I949" s="69"/>
      <c r="J949" s="68"/>
      <c r="K949" s="68" t="s">
        <v>91</v>
      </c>
      <c r="L949" s="55"/>
      <c r="M949" s="55"/>
      <c r="N949" s="56"/>
      <c r="O949" s="55"/>
      <c r="P949" s="55"/>
      <c r="Q949" s="55"/>
      <c r="R949" s="55"/>
      <c r="S949" s="55"/>
      <c r="T949" s="54">
        <v>1</v>
      </c>
      <c r="U949" s="53" t="s">
        <v>234</v>
      </c>
      <c r="V949" s="40" t="s">
        <v>85</v>
      </c>
      <c r="W949" s="15">
        <v>2</v>
      </c>
      <c r="X949" s="15"/>
      <c r="Y949" s="15" t="s">
        <v>71</v>
      </c>
      <c r="Z949" s="15"/>
      <c r="AA949" s="15"/>
      <c r="AH949" s="67"/>
      <c r="AI949"/>
      <c r="AJ949" s="67"/>
      <c r="AK949"/>
      <c r="AO949" s="39">
        <f t="shared" si="37"/>
        <v>0</v>
      </c>
      <c r="AP949" s="39"/>
      <c r="AQ949" s="39">
        <f t="shared" si="38"/>
        <v>0</v>
      </c>
      <c r="AR949" s="2"/>
      <c r="AS949" s="2"/>
      <c r="AT949" s="2"/>
    </row>
    <row r="950" spans="1:46" x14ac:dyDescent="0.25">
      <c r="A950" s="38">
        <v>949</v>
      </c>
      <c r="B950" s="64">
        <v>25</v>
      </c>
      <c r="C950" s="66"/>
      <c r="D950" s="65"/>
      <c r="E950" s="55"/>
      <c r="F950" s="56"/>
      <c r="G950" s="59"/>
      <c r="H950" s="58"/>
      <c r="I950" s="58"/>
      <c r="J950" s="55"/>
      <c r="K950" s="55"/>
      <c r="L950" s="55"/>
      <c r="M950" s="55"/>
      <c r="N950" s="56"/>
      <c r="O950" s="55"/>
      <c r="P950" s="55"/>
      <c r="Q950" s="55"/>
      <c r="R950" s="55"/>
      <c r="S950" s="55"/>
      <c r="T950" s="54">
        <v>1</v>
      </c>
      <c r="U950" s="53" t="s">
        <v>234</v>
      </c>
      <c r="V950" s="40" t="s">
        <v>85</v>
      </c>
      <c r="W950" s="15">
        <v>2</v>
      </c>
      <c r="X950" s="15"/>
      <c r="Y950" s="15" t="s">
        <v>71</v>
      </c>
      <c r="Z950" s="15"/>
      <c r="AA950" s="15"/>
      <c r="AH950" s="67"/>
      <c r="AI950"/>
      <c r="AJ950" s="67"/>
      <c r="AK950"/>
      <c r="AO950" s="39">
        <f t="shared" si="37"/>
        <v>0</v>
      </c>
      <c r="AP950" s="39"/>
      <c r="AQ950" s="39">
        <f t="shared" si="38"/>
        <v>0</v>
      </c>
      <c r="AR950" s="2"/>
      <c r="AS950" s="2"/>
      <c r="AT950" s="2"/>
    </row>
    <row r="951" spans="1:46" x14ac:dyDescent="0.25">
      <c r="A951" s="38">
        <v>950</v>
      </c>
      <c r="B951" s="64">
        <v>26</v>
      </c>
      <c r="C951" s="63" t="s">
        <v>90</v>
      </c>
      <c r="D951" s="62"/>
      <c r="E951" s="61">
        <f>SUBTOTAL(9,G929:G949)</f>
        <v>5</v>
      </c>
      <c r="F951" s="60"/>
      <c r="G951" s="59"/>
      <c r="H951" s="58"/>
      <c r="I951" s="57"/>
      <c r="J951" s="55"/>
      <c r="K951" s="55" t="s">
        <v>89</v>
      </c>
      <c r="L951" s="55"/>
      <c r="M951" s="55"/>
      <c r="N951" s="56"/>
      <c r="O951" s="55"/>
      <c r="P951" s="55"/>
      <c r="Q951" s="55"/>
      <c r="R951" s="55"/>
      <c r="S951" s="55"/>
      <c r="T951" s="54">
        <v>1</v>
      </c>
      <c r="U951" s="53" t="s">
        <v>234</v>
      </c>
      <c r="V951" s="40" t="s">
        <v>85</v>
      </c>
      <c r="W951" s="15">
        <v>2</v>
      </c>
      <c r="X951" s="15"/>
      <c r="Y951" s="15" t="s">
        <v>71</v>
      </c>
      <c r="Z951" s="15"/>
      <c r="AA951" s="15"/>
      <c r="AH951" s="67"/>
      <c r="AI951"/>
      <c r="AJ951" s="67"/>
      <c r="AK951"/>
      <c r="AO951" s="39">
        <f t="shared" si="37"/>
        <v>0</v>
      </c>
      <c r="AP951" s="39"/>
      <c r="AQ951" s="39">
        <f t="shared" si="38"/>
        <v>0</v>
      </c>
      <c r="AR951" s="2"/>
      <c r="AS951" s="2"/>
      <c r="AT951" s="2"/>
    </row>
    <row r="952" spans="1:46" ht="16.5" thickBot="1" x14ac:dyDescent="0.3">
      <c r="A952" s="38">
        <v>951</v>
      </c>
      <c r="B952" s="52">
        <v>27</v>
      </c>
      <c r="C952" s="51" t="s">
        <v>88</v>
      </c>
      <c r="D952" s="50"/>
      <c r="E952" s="49">
        <f>SUBTOTAL(9,H929:H949)</f>
        <v>5</v>
      </c>
      <c r="F952" s="48">
        <f>SUBTOTAL(9,H929:H945)</f>
        <v>5</v>
      </c>
      <c r="G952" s="47"/>
      <c r="H952" s="46"/>
      <c r="I952" s="46"/>
      <c r="J952" s="45"/>
      <c r="K952" s="43" t="s">
        <v>87</v>
      </c>
      <c r="L952" s="43"/>
      <c r="M952" s="43"/>
      <c r="N952" s="44"/>
      <c r="O952" s="43"/>
      <c r="P952" s="43"/>
      <c r="Q952" s="43"/>
      <c r="R952" s="43"/>
      <c r="S952" s="43"/>
      <c r="T952" s="42">
        <v>1</v>
      </c>
      <c r="U952" s="148" t="s">
        <v>234</v>
      </c>
      <c r="V952" s="40" t="s">
        <v>85</v>
      </c>
      <c r="W952" s="15">
        <v>2</v>
      </c>
      <c r="X952" s="15"/>
      <c r="Y952" s="15" t="s">
        <v>71</v>
      </c>
      <c r="Z952" s="15"/>
      <c r="AA952" s="15"/>
      <c r="AH952" s="67"/>
      <c r="AI952"/>
      <c r="AJ952" s="67"/>
      <c r="AK952"/>
      <c r="AO952" s="39">
        <f t="shared" si="37"/>
        <v>0</v>
      </c>
      <c r="AP952" s="39"/>
      <c r="AQ952" s="39">
        <f t="shared" si="38"/>
        <v>0</v>
      </c>
      <c r="AR952" s="2"/>
      <c r="AS952" s="2"/>
      <c r="AT952" s="2"/>
    </row>
    <row r="953" spans="1:46" ht="16.5" thickBot="1" x14ac:dyDescent="0.3">
      <c r="A953" s="38">
        <v>952</v>
      </c>
      <c r="G953" s="13"/>
      <c r="U953" s="2" t="s">
        <v>194</v>
      </c>
      <c r="V953" s="40"/>
      <c r="W953" s="15"/>
      <c r="X953" s="15"/>
      <c r="Y953" s="15" t="s">
        <v>71</v>
      </c>
      <c r="Z953" s="15"/>
      <c r="AA953" s="15"/>
      <c r="AH953" s="67"/>
      <c r="AI953"/>
      <c r="AJ953" s="67"/>
      <c r="AK953"/>
      <c r="AO953" s="39">
        <f t="shared" si="37"/>
        <v>0</v>
      </c>
      <c r="AP953" s="39"/>
      <c r="AQ953" s="39">
        <f t="shared" si="38"/>
        <v>0</v>
      </c>
      <c r="AR953" s="2"/>
      <c r="AS953" s="2"/>
      <c r="AT953" s="2"/>
    </row>
    <row r="954" spans="1:46" ht="18" customHeight="1" x14ac:dyDescent="0.25">
      <c r="A954" s="38">
        <v>953</v>
      </c>
      <c r="B954" s="105">
        <v>1</v>
      </c>
      <c r="C954" s="104" t="s">
        <v>40</v>
      </c>
      <c r="D954" s="103"/>
      <c r="E954" s="101"/>
      <c r="F954" s="102"/>
      <c r="G954" s="101" t="s">
        <v>231</v>
      </c>
      <c r="H954" s="98"/>
      <c r="I954" s="98"/>
      <c r="J954" s="98"/>
      <c r="K954" s="100" t="s">
        <v>118</v>
      </c>
      <c r="L954" s="98"/>
      <c r="M954" s="98"/>
      <c r="N954" s="99"/>
      <c r="O954" s="98"/>
      <c r="P954" s="98"/>
      <c r="Q954" s="98"/>
      <c r="R954" s="98"/>
      <c r="S954" s="98"/>
      <c r="T954" s="97">
        <v>1</v>
      </c>
      <c r="U954" s="96" t="s">
        <v>231</v>
      </c>
      <c r="V954" s="40" t="s">
        <v>117</v>
      </c>
      <c r="W954" s="15"/>
      <c r="X954" s="15"/>
      <c r="Y954" s="15" t="s">
        <v>71</v>
      </c>
      <c r="Z954" s="15"/>
      <c r="AA954" s="15"/>
      <c r="AH954" s="67"/>
      <c r="AI954"/>
      <c r="AJ954" s="67"/>
      <c r="AK954"/>
      <c r="AO954" s="39">
        <f t="shared" si="37"/>
        <v>0</v>
      </c>
      <c r="AP954" s="39"/>
      <c r="AQ954" s="39">
        <f t="shared" si="38"/>
        <v>0</v>
      </c>
      <c r="AR954" s="2"/>
      <c r="AS954" s="2"/>
      <c r="AT954" s="2"/>
    </row>
    <row r="955" spans="1:46" ht="17.25" customHeight="1" thickBot="1" x14ac:dyDescent="0.3">
      <c r="A955" s="38">
        <v>954</v>
      </c>
      <c r="B955" s="64">
        <v>2</v>
      </c>
      <c r="C955" s="66" t="s">
        <v>116</v>
      </c>
      <c r="D955" s="65"/>
      <c r="E955" s="55"/>
      <c r="F955" s="56"/>
      <c r="H955" s="55"/>
      <c r="I955" s="58"/>
      <c r="J955" s="55"/>
      <c r="K955" s="55" t="s">
        <v>115</v>
      </c>
      <c r="L955" s="55"/>
      <c r="M955" s="55"/>
      <c r="N955" s="56"/>
      <c r="O955" s="55"/>
      <c r="P955" s="55"/>
      <c r="Q955" s="55"/>
      <c r="R955" s="55"/>
      <c r="S955" s="55"/>
      <c r="T955" s="54">
        <v>1</v>
      </c>
      <c r="U955" s="53" t="s">
        <v>231</v>
      </c>
      <c r="V955" s="40" t="s">
        <v>114</v>
      </c>
      <c r="W955" s="15"/>
      <c r="X955" s="15"/>
      <c r="Y955" s="15" t="s">
        <v>71</v>
      </c>
      <c r="Z955" s="15"/>
      <c r="AA955" s="15"/>
      <c r="AH955" s="67"/>
      <c r="AI955"/>
      <c r="AJ955" s="67"/>
      <c r="AK955"/>
      <c r="AO955" s="39">
        <f t="shared" si="37"/>
        <v>0</v>
      </c>
      <c r="AP955" s="39"/>
      <c r="AQ955" s="39">
        <f t="shared" si="38"/>
        <v>0</v>
      </c>
      <c r="AR955" s="2"/>
      <c r="AS955" s="2"/>
      <c r="AT955" s="2"/>
    </row>
    <row r="956" spans="1:46" ht="21.75" thickBot="1" x14ac:dyDescent="0.3">
      <c r="A956" s="38">
        <v>955</v>
      </c>
      <c r="B956" s="64">
        <v>3</v>
      </c>
      <c r="C956" s="92" t="s">
        <v>113</v>
      </c>
      <c r="D956" s="91" t="s">
        <v>112</v>
      </c>
      <c r="E956" s="87" t="s">
        <v>111</v>
      </c>
      <c r="F956" s="90" t="s">
        <v>110</v>
      </c>
      <c r="G956" s="89"/>
      <c r="H956" s="86"/>
      <c r="I956" s="87"/>
      <c r="J956" s="86"/>
      <c r="K956" s="86" t="s">
        <v>103</v>
      </c>
      <c r="L956" s="87">
        <v>1098</v>
      </c>
      <c r="M956" s="87" t="s">
        <v>109</v>
      </c>
      <c r="N956" s="88"/>
      <c r="O956" s="87"/>
      <c r="P956" s="87" t="s">
        <v>108</v>
      </c>
      <c r="Q956" s="87">
        <v>2</v>
      </c>
      <c r="R956" s="87"/>
      <c r="S956" s="86"/>
      <c r="T956" s="85">
        <v>1</v>
      </c>
      <c r="U956" s="84" t="s">
        <v>231</v>
      </c>
      <c r="V956" s="40" t="s">
        <v>102</v>
      </c>
      <c r="W956" s="15">
        <v>2</v>
      </c>
      <c r="X956" s="15"/>
      <c r="Y956" s="15" t="s">
        <v>71</v>
      </c>
      <c r="Z956" s="15"/>
      <c r="AA956" s="15"/>
      <c r="AB956" s="4">
        <v>131</v>
      </c>
      <c r="AC956" s="5" t="s">
        <v>233</v>
      </c>
      <c r="AD956" s="83" t="s">
        <v>107</v>
      </c>
      <c r="AE956" s="83"/>
      <c r="AH956" s="67"/>
      <c r="AI956"/>
      <c r="AJ956" s="67"/>
      <c r="AK956"/>
      <c r="AO956" s="39" t="str">
        <f t="shared" si="37"/>
        <v>BOC District 2</v>
      </c>
      <c r="AP956" s="39"/>
      <c r="AQ956" s="39">
        <f t="shared" si="38"/>
        <v>0</v>
      </c>
      <c r="AR956" s="2"/>
      <c r="AS956" s="2"/>
      <c r="AT956" s="2"/>
    </row>
    <row r="957" spans="1:46" thickBot="1" x14ac:dyDescent="0.3">
      <c r="A957" s="38">
        <v>956</v>
      </c>
      <c r="B957" s="64">
        <v>4</v>
      </c>
      <c r="C957" s="66" t="str">
        <f>IF(G957=1,AO957," ")</f>
        <v xml:space="preserve">Alicia Adams </v>
      </c>
      <c r="D957" s="71"/>
      <c r="E957" s="82">
        <v>1098</v>
      </c>
      <c r="F957" s="80">
        <v>131</v>
      </c>
      <c r="G957" s="58">
        <v>1</v>
      </c>
      <c r="H957" s="58">
        <v>1</v>
      </c>
      <c r="I957" s="58" t="str">
        <f>IF(C957=$AI$5,$AJ$5," ")</f>
        <v>REP</v>
      </c>
      <c r="J957" s="55" t="s">
        <v>104</v>
      </c>
      <c r="K957" s="55" t="s">
        <v>103</v>
      </c>
      <c r="L957" s="55"/>
      <c r="M957" s="55"/>
      <c r="N957" s="56"/>
      <c r="O957" s="55"/>
      <c r="P957" s="55"/>
      <c r="Q957" s="55"/>
      <c r="R957" s="55"/>
      <c r="S957" s="55"/>
      <c r="T957" s="54">
        <v>1</v>
      </c>
      <c r="U957" s="53" t="s">
        <v>231</v>
      </c>
      <c r="V957" s="40" t="s">
        <v>102</v>
      </c>
      <c r="W957" s="15">
        <v>2</v>
      </c>
      <c r="X957" s="15"/>
      <c r="Y957" s="15" t="s">
        <v>71</v>
      </c>
      <c r="Z957" s="15"/>
      <c r="AA957" s="15"/>
      <c r="AJ957" s="67"/>
      <c r="AK957"/>
      <c r="AO957" s="39" t="str">
        <f t="shared" si="37"/>
        <v xml:space="preserve">Alicia Adams </v>
      </c>
      <c r="AP957" s="39"/>
      <c r="AQ957" s="39">
        <f t="shared" si="38"/>
        <v>0</v>
      </c>
      <c r="AR957" s="2"/>
      <c r="AS957" s="2">
        <f>SUM(AK950:AK950)</f>
        <v>0</v>
      </c>
      <c r="AT957" s="2">
        <f>SUM(AL950:AL950)</f>
        <v>0</v>
      </c>
    </row>
    <row r="958" spans="1:46" thickBot="1" x14ac:dyDescent="0.3">
      <c r="A958" s="38">
        <v>957</v>
      </c>
      <c r="B958" s="64">
        <v>5</v>
      </c>
      <c r="C958" s="66" t="str">
        <f>IF(G958=1,AO958," ")</f>
        <v>Erick Allen</v>
      </c>
      <c r="D958" s="71"/>
      <c r="E958" s="81">
        <v>1098</v>
      </c>
      <c r="F958" s="80">
        <v>132</v>
      </c>
      <c r="G958" s="58">
        <v>1</v>
      </c>
      <c r="H958" s="58">
        <f>G958</f>
        <v>1</v>
      </c>
      <c r="I958" s="58" t="str">
        <f>IF(C958=$AI$6,$AJ$6," ")</f>
        <v>DEM</v>
      </c>
      <c r="J958" s="55" t="s">
        <v>104</v>
      </c>
      <c r="K958" s="55" t="s">
        <v>103</v>
      </c>
      <c r="L958" s="55"/>
      <c r="M958" s="55"/>
      <c r="N958" s="56"/>
      <c r="O958" s="55"/>
      <c r="P958" s="55"/>
      <c r="Q958" s="55"/>
      <c r="R958" s="55"/>
      <c r="S958" s="55"/>
      <c r="T958" s="54">
        <v>1</v>
      </c>
      <c r="U958" s="53" t="s">
        <v>231</v>
      </c>
      <c r="V958" s="40" t="s">
        <v>102</v>
      </c>
      <c r="W958" s="15">
        <v>2</v>
      </c>
      <c r="X958" s="15"/>
      <c r="Y958" s="15" t="s">
        <v>71</v>
      </c>
      <c r="Z958" s="15"/>
      <c r="AA958" s="15"/>
      <c r="AB958" s="4">
        <v>132</v>
      </c>
      <c r="AC958" s="5" t="s">
        <v>233</v>
      </c>
      <c r="AD958" s="5" t="s">
        <v>105</v>
      </c>
      <c r="AI958"/>
      <c r="AJ958" s="67"/>
      <c r="AK958"/>
      <c r="AO958" s="39" t="str">
        <f t="shared" si="37"/>
        <v>Erick Allen</v>
      </c>
      <c r="AP958" s="39"/>
      <c r="AQ958" s="39">
        <f t="shared" si="38"/>
        <v>0</v>
      </c>
      <c r="AR958" s="2"/>
      <c r="AS958" s="2"/>
      <c r="AT958" s="2"/>
    </row>
    <row r="959" spans="1:46" thickBot="1" x14ac:dyDescent="0.3">
      <c r="A959" s="38">
        <v>958</v>
      </c>
      <c r="B959" s="64">
        <v>6</v>
      </c>
      <c r="C959" s="66" t="str">
        <f>IF(G959=1,AO959," ")</f>
        <v>Jaha V. Howard</v>
      </c>
      <c r="D959" s="71"/>
      <c r="E959" s="81">
        <v>1098</v>
      </c>
      <c r="F959" s="80">
        <v>132</v>
      </c>
      <c r="G959" s="58">
        <v>1</v>
      </c>
      <c r="H959" s="58">
        <f>G959</f>
        <v>1</v>
      </c>
      <c r="I959" s="58" t="str">
        <f>IF(C959=$AI$7,$AJ$7," ")</f>
        <v>DEM</v>
      </c>
      <c r="J959" s="55" t="s">
        <v>104</v>
      </c>
      <c r="K959" s="55" t="s">
        <v>103</v>
      </c>
      <c r="L959" s="55"/>
      <c r="M959" s="55"/>
      <c r="N959" s="56"/>
      <c r="O959" s="55"/>
      <c r="P959" s="55"/>
      <c r="Q959" s="55"/>
      <c r="R959" s="55"/>
      <c r="S959" s="55"/>
      <c r="T959" s="54">
        <v>1</v>
      </c>
      <c r="U959" s="53" t="s">
        <v>231</v>
      </c>
      <c r="V959" s="40" t="s">
        <v>102</v>
      </c>
      <c r="W959" s="15">
        <v>2</v>
      </c>
      <c r="X959" s="15"/>
      <c r="Y959" s="15" t="s">
        <v>71</v>
      </c>
      <c r="Z959" s="15"/>
      <c r="AA959" s="15"/>
      <c r="AI959"/>
      <c r="AJ959" s="67"/>
      <c r="AK959"/>
      <c r="AO959" s="39" t="str">
        <f t="shared" si="37"/>
        <v>Jaha V. Howard</v>
      </c>
      <c r="AP959" s="39"/>
      <c r="AQ959" s="39">
        <f t="shared" si="38"/>
        <v>0</v>
      </c>
    </row>
    <row r="960" spans="1:46" thickBot="1" x14ac:dyDescent="0.3">
      <c r="A960" s="38">
        <v>959</v>
      </c>
      <c r="B960" s="64">
        <v>7</v>
      </c>
      <c r="C960" s="66" t="str">
        <f>IF(G960=1,AO960," ")</f>
        <v>Tanisha Whorton</v>
      </c>
      <c r="D960" s="71"/>
      <c r="E960" s="81">
        <v>1098</v>
      </c>
      <c r="F960" s="80">
        <v>132</v>
      </c>
      <c r="G960" s="58">
        <v>1</v>
      </c>
      <c r="H960" s="58">
        <f>G960</f>
        <v>1</v>
      </c>
      <c r="I960" s="58" t="str">
        <f>IF(C960=$AI$8,$AJ$8," ")</f>
        <v>DEM</v>
      </c>
      <c r="J960" s="55" t="s">
        <v>104</v>
      </c>
      <c r="K960" s="55" t="s">
        <v>103</v>
      </c>
      <c r="L960" s="55"/>
      <c r="M960" s="55"/>
      <c r="N960" s="56"/>
      <c r="O960" s="55"/>
      <c r="P960" s="55"/>
      <c r="Q960" s="55"/>
      <c r="R960" s="55"/>
      <c r="S960" s="55"/>
      <c r="T960" s="54">
        <v>1</v>
      </c>
      <c r="U960" s="53" t="s">
        <v>231</v>
      </c>
      <c r="V960" s="40" t="s">
        <v>102</v>
      </c>
      <c r="W960" s="15">
        <v>2</v>
      </c>
      <c r="X960" s="15"/>
      <c r="Y960" s="15" t="s">
        <v>71</v>
      </c>
      <c r="Z960" s="15"/>
      <c r="AA960" s="15"/>
      <c r="AI960"/>
      <c r="AJ960" s="67"/>
      <c r="AK960"/>
      <c r="AO960" s="39" t="str">
        <f t="shared" si="37"/>
        <v>Tanisha Whorton</v>
      </c>
      <c r="AP960" s="39"/>
      <c r="AQ960" s="39">
        <f t="shared" si="38"/>
        <v>0</v>
      </c>
    </row>
    <row r="961" spans="1:84" thickBot="1" x14ac:dyDescent="0.3">
      <c r="A961" s="38">
        <v>960</v>
      </c>
      <c r="B961" s="64">
        <v>8</v>
      </c>
      <c r="C961" s="66" t="str">
        <f>IF(G961=1,AO961," ")</f>
        <v>Tracy Stevenson</v>
      </c>
      <c r="D961" s="71"/>
      <c r="E961" s="81">
        <v>1098</v>
      </c>
      <c r="F961" s="80">
        <v>132</v>
      </c>
      <c r="G961" s="58">
        <v>1</v>
      </c>
      <c r="H961" s="58">
        <f>G961</f>
        <v>1</v>
      </c>
      <c r="I961" s="58" t="str">
        <f>IF(C961=$AI$9,$AJ$9," ")</f>
        <v>DEM</v>
      </c>
      <c r="J961" s="55" t="s">
        <v>104</v>
      </c>
      <c r="K961" s="55" t="s">
        <v>103</v>
      </c>
      <c r="L961" s="55"/>
      <c r="M961" s="55"/>
      <c r="N961" s="56"/>
      <c r="O961" s="55"/>
      <c r="P961" s="55"/>
      <c r="Q961" s="55"/>
      <c r="R961" s="55"/>
      <c r="S961" s="55"/>
      <c r="T961" s="54">
        <v>1</v>
      </c>
      <c r="U961" s="53" t="s">
        <v>231</v>
      </c>
      <c r="V961" s="40" t="s">
        <v>102</v>
      </c>
      <c r="W961" s="15">
        <v>2</v>
      </c>
      <c r="X961" s="15"/>
      <c r="Y961" s="15" t="s">
        <v>71</v>
      </c>
      <c r="Z961" s="15"/>
      <c r="AA961" s="15"/>
      <c r="AI961"/>
      <c r="AJ961" s="67"/>
      <c r="AK961"/>
      <c r="AO961" s="39" t="str">
        <f t="shared" si="37"/>
        <v>Tracy Stevenson</v>
      </c>
      <c r="AP961" s="39"/>
      <c r="AQ961" s="39">
        <f t="shared" si="38"/>
        <v>0</v>
      </c>
    </row>
    <row r="962" spans="1:84" ht="15" x14ac:dyDescent="0.25">
      <c r="A962" s="38">
        <v>961</v>
      </c>
      <c r="B962" s="64">
        <v>9</v>
      </c>
      <c r="C962" s="74" t="str">
        <f>IF(G962=1,AQ962,IF(G962="BLK",$AI$17," "))</f>
        <v xml:space="preserve"> </v>
      </c>
      <c r="D962" s="129"/>
      <c r="E962" s="55"/>
      <c r="F962" s="56"/>
      <c r="G962" s="58"/>
      <c r="H962" s="58"/>
      <c r="I962" s="58" t="str">
        <f>IF(C962=$AI$10,$AJ$10," ")</f>
        <v xml:space="preserve"> </v>
      </c>
      <c r="J962" s="55"/>
      <c r="K962" s="55" t="s">
        <v>103</v>
      </c>
      <c r="L962" s="55"/>
      <c r="M962" s="55"/>
      <c r="N962" s="56"/>
      <c r="O962" s="55"/>
      <c r="P962" s="55"/>
      <c r="Q962" s="55"/>
      <c r="R962" s="55"/>
      <c r="S962" s="55"/>
      <c r="T962" s="54">
        <v>1</v>
      </c>
      <c r="U962" s="53" t="s">
        <v>231</v>
      </c>
      <c r="V962" s="40" t="s">
        <v>102</v>
      </c>
      <c r="W962" s="15">
        <v>2</v>
      </c>
      <c r="X962" s="15"/>
      <c r="Y962" s="15" t="s">
        <v>71</v>
      </c>
      <c r="Z962" s="15"/>
      <c r="AA962" s="15"/>
      <c r="AI962"/>
      <c r="AJ962" s="67"/>
      <c r="AK962"/>
      <c r="AO962" s="39" t="str">
        <f t="shared" ref="AO962:AO1025" si="39">_xlfn.XLOOKUP(B962,$AH$4:$AH$11,$AI$4:$AI$11,0)</f>
        <v>BLANK</v>
      </c>
      <c r="AP962" s="39"/>
      <c r="AQ962" s="39">
        <f t="shared" si="38"/>
        <v>0</v>
      </c>
    </row>
    <row r="963" spans="1:84" ht="15" x14ac:dyDescent="0.25">
      <c r="A963" s="38">
        <v>962</v>
      </c>
      <c r="B963" s="64">
        <v>10</v>
      </c>
      <c r="C963" s="66" t="str">
        <f>IF(G963=1,AO963," ")</f>
        <v xml:space="preserve"> </v>
      </c>
      <c r="D963" s="65"/>
      <c r="E963" s="55"/>
      <c r="F963" s="56"/>
      <c r="G963" s="58"/>
      <c r="H963" s="58"/>
      <c r="I963" s="58" t="str">
        <f>IF(C963=$AI$10,$AJ$10," ")</f>
        <v xml:space="preserve"> </v>
      </c>
      <c r="J963" s="55"/>
      <c r="K963" s="55" t="s">
        <v>103</v>
      </c>
      <c r="L963" s="55"/>
      <c r="M963" s="55"/>
      <c r="N963" s="56"/>
      <c r="O963" s="55"/>
      <c r="P963" s="55"/>
      <c r="Q963" s="55"/>
      <c r="R963" s="55"/>
      <c r="S963" s="55"/>
      <c r="T963" s="54">
        <v>1</v>
      </c>
      <c r="U963" s="53" t="s">
        <v>231</v>
      </c>
      <c r="V963" s="40" t="s">
        <v>102</v>
      </c>
      <c r="W963" s="15">
        <v>2</v>
      </c>
      <c r="X963" s="15"/>
      <c r="Y963" s="15" t="s">
        <v>71</v>
      </c>
      <c r="Z963" s="15"/>
      <c r="AA963" s="15"/>
      <c r="AI963"/>
      <c r="AJ963" s="67"/>
      <c r="AK963"/>
      <c r="AO963" s="39" t="str">
        <f t="shared" si="39"/>
        <v>Write In</v>
      </c>
      <c r="AP963" s="39"/>
      <c r="AQ963" s="39">
        <f t="shared" si="38"/>
        <v>0</v>
      </c>
    </row>
    <row r="964" spans="1:84" hidden="1" x14ac:dyDescent="0.25">
      <c r="A964" s="75">
        <v>963</v>
      </c>
      <c r="B964" s="64">
        <v>11</v>
      </c>
      <c r="C964" s="79" t="s">
        <v>101</v>
      </c>
      <c r="D964" s="78"/>
      <c r="E964" s="55"/>
      <c r="F964" s="56"/>
      <c r="G964" s="59"/>
      <c r="H964" s="58"/>
      <c r="I964" s="58"/>
      <c r="J964" s="55"/>
      <c r="K964" s="55" t="s">
        <v>100</v>
      </c>
      <c r="L964" s="55"/>
      <c r="M964" s="55"/>
      <c r="N964" s="56"/>
      <c r="O964" s="55"/>
      <c r="P964" s="55"/>
      <c r="Q964" s="55"/>
      <c r="R964" s="55"/>
      <c r="S964" s="55"/>
      <c r="T964" s="55"/>
      <c r="U964" s="53" t="s">
        <v>231</v>
      </c>
      <c r="V964" s="40" t="s">
        <v>99</v>
      </c>
      <c r="W964" s="15"/>
      <c r="X964" s="15"/>
      <c r="Y964" s="15" t="s">
        <v>71</v>
      </c>
      <c r="Z964" s="15"/>
      <c r="AA964" s="15"/>
      <c r="AI964"/>
      <c r="AJ964" s="67"/>
      <c r="AK964"/>
      <c r="AO964" s="39">
        <f t="shared" si="39"/>
        <v>0</v>
      </c>
      <c r="AP964" s="39"/>
      <c r="AQ964" s="39" t="str">
        <f t="shared" si="38"/>
        <v>BOC District 4</v>
      </c>
    </row>
    <row r="965" spans="1:84" ht="15" hidden="1" x14ac:dyDescent="0.25">
      <c r="A965" s="75">
        <v>964</v>
      </c>
      <c r="B965" s="64">
        <v>12</v>
      </c>
      <c r="C965" s="66" t="str">
        <f>IF(G965=1,AQ965," ")</f>
        <v xml:space="preserve"> </v>
      </c>
      <c r="D965" s="65"/>
      <c r="E965" s="55"/>
      <c r="F965" s="56"/>
      <c r="G965" s="58"/>
      <c r="H965" s="58"/>
      <c r="I965" s="58" t="str">
        <f>IF(C965=$AI$13,$AJ$13," ")</f>
        <v xml:space="preserve"> </v>
      </c>
      <c r="J965" s="55"/>
      <c r="K965" s="55" t="s">
        <v>100</v>
      </c>
      <c r="L965" s="55"/>
      <c r="M965" s="55"/>
      <c r="N965" s="56"/>
      <c r="O965" s="55"/>
      <c r="P965" s="55"/>
      <c r="Q965" s="55"/>
      <c r="R965" s="55"/>
      <c r="S965" s="55"/>
      <c r="T965" s="55"/>
      <c r="U965" s="53" t="s">
        <v>231</v>
      </c>
      <c r="V965" s="40" t="s">
        <v>99</v>
      </c>
      <c r="W965" s="15"/>
      <c r="X965" s="15"/>
      <c r="Y965" s="15" t="s">
        <v>71</v>
      </c>
      <c r="Z965" s="15"/>
      <c r="AA965" s="15"/>
      <c r="AI965"/>
      <c r="AJ965" s="67"/>
      <c r="AK965"/>
      <c r="AO965" s="39">
        <f t="shared" si="39"/>
        <v>0</v>
      </c>
      <c r="AP965" s="39"/>
      <c r="AQ965" s="39" t="str">
        <f t="shared" ref="AQ965:AQ1028" si="40">_xlfn.XLOOKUP(B965,$AH$12:$AH$19,$AI$12:$AI$19,0)</f>
        <v>Julien Grhas</v>
      </c>
    </row>
    <row r="966" spans="1:84" ht="15" hidden="1" x14ac:dyDescent="0.25">
      <c r="A966" s="75">
        <v>965</v>
      </c>
      <c r="B966" s="64">
        <v>13</v>
      </c>
      <c r="C966" s="66" t="str">
        <f>IF(G966=1,AQ966," ")</f>
        <v xml:space="preserve"> </v>
      </c>
      <c r="D966" s="65"/>
      <c r="E966" s="55"/>
      <c r="F966" s="56"/>
      <c r="G966" s="58"/>
      <c r="H966" s="58"/>
      <c r="I966" s="58" t="str">
        <f>IF(C966=$AI$14,$AJ$14," ")</f>
        <v xml:space="preserve"> </v>
      </c>
      <c r="J966" s="55"/>
      <c r="K966" s="55" t="s">
        <v>100</v>
      </c>
      <c r="L966" s="55"/>
      <c r="M966" s="55"/>
      <c r="N966" s="56"/>
      <c r="O966" s="55"/>
      <c r="P966" s="55"/>
      <c r="Q966" s="55"/>
      <c r="R966" s="55"/>
      <c r="S966" s="55"/>
      <c r="T966" s="55"/>
      <c r="U966" s="53" t="s">
        <v>231</v>
      </c>
      <c r="V966" s="40" t="s">
        <v>99</v>
      </c>
      <c r="W966" s="15"/>
      <c r="X966" s="15"/>
      <c r="Y966" s="15" t="s">
        <v>71</v>
      </c>
      <c r="Z966" s="15"/>
      <c r="AA966" s="15"/>
      <c r="AI966"/>
      <c r="AJ966" s="67"/>
      <c r="AK966"/>
      <c r="AO966" s="39">
        <f t="shared" si="39"/>
        <v>0</v>
      </c>
      <c r="AP966" s="39"/>
      <c r="AQ966" s="39" t="str">
        <f t="shared" si="40"/>
        <v>Matthew Hardwick</v>
      </c>
    </row>
    <row r="967" spans="1:84" ht="15" hidden="1" x14ac:dyDescent="0.25">
      <c r="A967" s="75">
        <v>966</v>
      </c>
      <c r="B967" s="64">
        <v>14</v>
      </c>
      <c r="C967" s="66" t="str">
        <f>IF(G967=1,AQ967," ")</f>
        <v xml:space="preserve"> </v>
      </c>
      <c r="D967" s="65"/>
      <c r="E967" s="55"/>
      <c r="F967" s="56"/>
      <c r="G967" s="58"/>
      <c r="H967" s="58"/>
      <c r="I967" s="58" t="str">
        <f>IF(C967=$AI$15,$AJ$15," ")</f>
        <v xml:space="preserve"> </v>
      </c>
      <c r="J967" s="55"/>
      <c r="K967" s="55" t="s">
        <v>100</v>
      </c>
      <c r="L967" s="55"/>
      <c r="M967" s="55"/>
      <c r="N967" s="56"/>
      <c r="O967" s="55"/>
      <c r="P967" s="55"/>
      <c r="Q967" s="55"/>
      <c r="R967" s="55"/>
      <c r="S967" s="55"/>
      <c r="T967" s="55"/>
      <c r="U967" s="53" t="s">
        <v>231</v>
      </c>
      <c r="V967" s="40" t="s">
        <v>99</v>
      </c>
      <c r="W967" s="15"/>
      <c r="X967" s="15"/>
      <c r="Y967" s="15" t="s">
        <v>71</v>
      </c>
      <c r="Z967" s="15"/>
      <c r="AA967" s="15"/>
      <c r="AI967"/>
      <c r="AJ967" s="67"/>
      <c r="AK967"/>
      <c r="AO967" s="39">
        <f t="shared" si="39"/>
        <v>0</v>
      </c>
      <c r="AP967" s="39"/>
      <c r="AQ967" s="39" t="str">
        <f t="shared" si="40"/>
        <v>Yashica Marshall</v>
      </c>
    </row>
    <row r="968" spans="1:84" s="2" customFormat="1" ht="15" hidden="1" x14ac:dyDescent="0.25">
      <c r="A968" s="75">
        <v>967</v>
      </c>
      <c r="B968" s="64">
        <v>15</v>
      </c>
      <c r="C968" s="66" t="str">
        <f>IF(G968=1,AQ968," ")</f>
        <v xml:space="preserve"> </v>
      </c>
      <c r="D968" s="65"/>
      <c r="E968" s="55"/>
      <c r="F968" s="56"/>
      <c r="G968" s="58"/>
      <c r="H968" s="58"/>
      <c r="I968" s="58" t="str">
        <f>IF(C968=$AI$16,$AJ$16," ")</f>
        <v xml:space="preserve"> </v>
      </c>
      <c r="J968" s="55"/>
      <c r="K968" s="55" t="s">
        <v>100</v>
      </c>
      <c r="L968" s="55"/>
      <c r="M968" s="55"/>
      <c r="N968" s="56"/>
      <c r="O968" s="55"/>
      <c r="P968" s="55"/>
      <c r="Q968" s="55"/>
      <c r="R968" s="55"/>
      <c r="S968" s="55"/>
      <c r="T968" s="55"/>
      <c r="U968" s="53" t="s">
        <v>231</v>
      </c>
      <c r="V968" s="40" t="s">
        <v>99</v>
      </c>
      <c r="W968" s="15"/>
      <c r="X968" s="15"/>
      <c r="Y968" s="15" t="s">
        <v>71</v>
      </c>
      <c r="Z968" s="15"/>
      <c r="AA968" s="15"/>
      <c r="AB968" s="5"/>
      <c r="AC968" s="5"/>
      <c r="AD968" s="5"/>
      <c r="AE968" s="5"/>
      <c r="AF968" s="5"/>
      <c r="AI968"/>
      <c r="AJ968" s="67"/>
      <c r="AK968"/>
      <c r="AL968" s="1"/>
      <c r="AM968" s="1"/>
      <c r="AN968" s="1"/>
      <c r="AO968" s="39">
        <f t="shared" si="39"/>
        <v>0</v>
      </c>
      <c r="AP968" s="39"/>
      <c r="AQ968" s="39" t="str">
        <f t="shared" si="40"/>
        <v>Monique Sheffield</v>
      </c>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row>
    <row r="969" spans="1:84" s="2" customFormat="1" ht="15" hidden="1" x14ac:dyDescent="0.25">
      <c r="A969" s="75">
        <v>968</v>
      </c>
      <c r="B969" s="64">
        <v>16</v>
      </c>
      <c r="C969" s="74" t="str">
        <f>IF(G969=1,AQ969,IF(G969="BLK",$AI$17," "))</f>
        <v xml:space="preserve"> </v>
      </c>
      <c r="D969" s="129"/>
      <c r="E969" s="55"/>
      <c r="F969" s="56"/>
      <c r="G969" s="58"/>
      <c r="H969" s="58"/>
      <c r="I969" s="58" t="str">
        <f>IF(C969=$AI$17,$AJ$17," ")</f>
        <v xml:space="preserve"> </v>
      </c>
      <c r="J969" s="55"/>
      <c r="K969" s="55" t="s">
        <v>100</v>
      </c>
      <c r="L969" s="55"/>
      <c r="M969" s="55"/>
      <c r="N969" s="56"/>
      <c r="O969" s="55"/>
      <c r="P969" s="55"/>
      <c r="Q969" s="55"/>
      <c r="R969" s="55"/>
      <c r="S969" s="55"/>
      <c r="T969" s="55"/>
      <c r="U969" s="53" t="s">
        <v>231</v>
      </c>
      <c r="V969" s="40" t="s">
        <v>99</v>
      </c>
      <c r="W969" s="15"/>
      <c r="X969" s="15"/>
      <c r="Y969" s="15" t="s">
        <v>71</v>
      </c>
      <c r="Z969" s="15"/>
      <c r="AA969" s="15"/>
      <c r="AB969" s="5"/>
      <c r="AC969" s="5"/>
      <c r="AD969" s="5"/>
      <c r="AE969" s="5"/>
      <c r="AF969" s="5"/>
      <c r="AI969"/>
      <c r="AJ969" s="67"/>
      <c r="AK969"/>
      <c r="AL969" s="1"/>
      <c r="AM969" s="1"/>
      <c r="AN969" s="1"/>
      <c r="AO969" s="39">
        <f t="shared" si="39"/>
        <v>0</v>
      </c>
      <c r="AP969" s="39"/>
      <c r="AQ969" s="39" t="str">
        <f t="shared" si="40"/>
        <v>BLANK</v>
      </c>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row>
    <row r="970" spans="1:84" s="2" customFormat="1" ht="15" hidden="1" x14ac:dyDescent="0.25">
      <c r="A970" s="75">
        <v>969</v>
      </c>
      <c r="B970" s="64">
        <v>17</v>
      </c>
      <c r="C970" s="66" t="str">
        <f>IF(G970=1,AQ970," ")</f>
        <v xml:space="preserve"> </v>
      </c>
      <c r="D970" s="65"/>
      <c r="E970" s="55"/>
      <c r="F970" s="56"/>
      <c r="G970" s="58"/>
      <c r="H970" s="58"/>
      <c r="I970" s="58" t="str">
        <f>IF(C970=$AI$18,$AJ$18," ")</f>
        <v xml:space="preserve"> </v>
      </c>
      <c r="J970" s="55"/>
      <c r="K970" s="55" t="s">
        <v>100</v>
      </c>
      <c r="L970" s="55"/>
      <c r="M970" s="55"/>
      <c r="N970" s="56"/>
      <c r="O970" s="55"/>
      <c r="P970" s="55"/>
      <c r="Q970" s="55"/>
      <c r="R970" s="55"/>
      <c r="S970" s="55"/>
      <c r="T970" s="55"/>
      <c r="U970" s="53" t="s">
        <v>231</v>
      </c>
      <c r="V970" s="40" t="s">
        <v>99</v>
      </c>
      <c r="W970" s="15"/>
      <c r="X970" s="15"/>
      <c r="Y970" s="15" t="s">
        <v>71</v>
      </c>
      <c r="Z970" s="15"/>
      <c r="AA970" s="15"/>
      <c r="AB970" s="5"/>
      <c r="AC970" s="5"/>
      <c r="AD970" s="5"/>
      <c r="AE970" s="5"/>
      <c r="AF970" s="5"/>
      <c r="AI970"/>
      <c r="AJ970" s="67"/>
      <c r="AK970"/>
      <c r="AL970" s="1"/>
      <c r="AM970" s="1"/>
      <c r="AN970" s="1"/>
      <c r="AO970" s="39">
        <f t="shared" si="39"/>
        <v>0</v>
      </c>
      <c r="AP970" s="39"/>
      <c r="AQ970" s="39" t="str">
        <f t="shared" si="40"/>
        <v>BLANK</v>
      </c>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row>
    <row r="971" spans="1:84" s="2" customFormat="1" ht="15" hidden="1" x14ac:dyDescent="0.25">
      <c r="A971" s="75">
        <v>970</v>
      </c>
      <c r="B971" s="64">
        <v>18</v>
      </c>
      <c r="C971" s="66" t="str">
        <f>IF(G971=1,AQ971," ")</f>
        <v xml:space="preserve"> </v>
      </c>
      <c r="D971" s="65"/>
      <c r="E971" s="55"/>
      <c r="F971" s="56"/>
      <c r="G971" s="58"/>
      <c r="H971" s="58"/>
      <c r="I971" s="58" t="str">
        <f>IF(C971=$AI$19,$AJ$19," ")</f>
        <v xml:space="preserve"> </v>
      </c>
      <c r="J971" s="55"/>
      <c r="K971" s="55" t="s">
        <v>100</v>
      </c>
      <c r="L971" s="55"/>
      <c r="M971" s="55"/>
      <c r="N971" s="56"/>
      <c r="O971" s="55"/>
      <c r="P971" s="55"/>
      <c r="Q971" s="55"/>
      <c r="R971" s="55"/>
      <c r="S971" s="55"/>
      <c r="T971" s="55"/>
      <c r="U971" s="53" t="s">
        <v>231</v>
      </c>
      <c r="V971" s="40" t="s">
        <v>99</v>
      </c>
      <c r="W971" s="15"/>
      <c r="X971" s="15"/>
      <c r="Y971" s="15" t="s">
        <v>71</v>
      </c>
      <c r="Z971" s="15"/>
      <c r="AA971" s="15"/>
      <c r="AB971" s="5"/>
      <c r="AC971" s="5"/>
      <c r="AD971" s="5"/>
      <c r="AE971" s="5"/>
      <c r="AF971" s="5"/>
      <c r="AI971"/>
      <c r="AJ971" s="67"/>
      <c r="AK971"/>
      <c r="AL971" s="1"/>
      <c r="AM971" s="1"/>
      <c r="AN971" s="1"/>
      <c r="AO971" s="39">
        <f t="shared" si="39"/>
        <v>0</v>
      </c>
      <c r="AP971" s="39"/>
      <c r="AQ971" s="39" t="str">
        <f t="shared" si="40"/>
        <v>Write In</v>
      </c>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row>
    <row r="972" spans="1:84" s="2" customFormat="1" thickBot="1" x14ac:dyDescent="0.3">
      <c r="A972" s="38">
        <v>971</v>
      </c>
      <c r="B972" s="64">
        <v>19</v>
      </c>
      <c r="C972" s="66"/>
      <c r="D972" s="65"/>
      <c r="E972" s="55"/>
      <c r="F972" s="56"/>
      <c r="G972" s="58"/>
      <c r="H972" s="58"/>
      <c r="I972" s="58"/>
      <c r="J972" s="55"/>
      <c r="K972" s="55"/>
      <c r="L972" s="55"/>
      <c r="M972" s="55"/>
      <c r="N972" s="56"/>
      <c r="O972" s="55"/>
      <c r="P972" s="55"/>
      <c r="Q972" s="55"/>
      <c r="R972" s="55"/>
      <c r="S972" s="55"/>
      <c r="T972" s="54">
        <v>1</v>
      </c>
      <c r="U972" s="53" t="s">
        <v>231</v>
      </c>
      <c r="V972" s="40" t="s">
        <v>85</v>
      </c>
      <c r="W972" s="15">
        <v>2</v>
      </c>
      <c r="X972" s="15"/>
      <c r="Y972" s="15" t="s">
        <v>71</v>
      </c>
      <c r="Z972" s="15"/>
      <c r="AA972" s="15"/>
      <c r="AB972" s="5"/>
      <c r="AC972" s="5"/>
      <c r="AD972" s="5"/>
      <c r="AE972" s="5"/>
      <c r="AF972" s="5"/>
      <c r="AI972"/>
      <c r="AJ972" s="67"/>
      <c r="AK972"/>
      <c r="AL972" s="1"/>
      <c r="AM972" s="1"/>
      <c r="AN972" s="1"/>
      <c r="AO972" s="39">
        <f t="shared" si="39"/>
        <v>0</v>
      </c>
      <c r="AP972" s="39"/>
      <c r="AQ972" s="39">
        <f t="shared" si="40"/>
        <v>0</v>
      </c>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row>
    <row r="973" spans="1:84" s="2" customFormat="1" ht="16.5" thickBot="1" x14ac:dyDescent="0.3">
      <c r="A973" s="38">
        <v>972</v>
      </c>
      <c r="B973" s="64">
        <v>20</v>
      </c>
      <c r="C973" s="74" t="s">
        <v>98</v>
      </c>
      <c r="D973" s="71"/>
      <c r="E973" s="58"/>
      <c r="F973" s="73"/>
      <c r="G973" s="59">
        <v>0</v>
      </c>
      <c r="H973" s="59">
        <v>0</v>
      </c>
      <c r="I973" s="58"/>
      <c r="J973" s="55"/>
      <c r="K973" s="55" t="s">
        <v>97</v>
      </c>
      <c r="L973" s="55"/>
      <c r="M973" s="55"/>
      <c r="N973" s="56"/>
      <c r="O973" s="55"/>
      <c r="P973" s="55"/>
      <c r="Q973" s="55"/>
      <c r="R973" s="55"/>
      <c r="S973" s="55"/>
      <c r="T973" s="54">
        <v>1</v>
      </c>
      <c r="U973" s="53" t="s">
        <v>231</v>
      </c>
      <c r="V973" s="40" t="s">
        <v>85</v>
      </c>
      <c r="W973" s="15">
        <v>2</v>
      </c>
      <c r="X973" s="15"/>
      <c r="Y973" s="15" t="s">
        <v>71</v>
      </c>
      <c r="Z973" s="15"/>
      <c r="AA973" s="15"/>
      <c r="AB973" s="5"/>
      <c r="AC973" s="5"/>
      <c r="AD973" s="5"/>
      <c r="AE973" s="5"/>
      <c r="AF973" s="5"/>
      <c r="AI973"/>
      <c r="AJ973" s="67"/>
      <c r="AK973"/>
      <c r="AL973" s="1"/>
      <c r="AM973" s="1"/>
      <c r="AN973" s="1"/>
      <c r="AO973" s="39">
        <f t="shared" si="39"/>
        <v>0</v>
      </c>
      <c r="AP973" s="39"/>
      <c r="AQ973" s="39">
        <f t="shared" si="40"/>
        <v>0</v>
      </c>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row>
    <row r="974" spans="1:84" s="2" customFormat="1" ht="16.5" thickBot="1" x14ac:dyDescent="0.3">
      <c r="A974" s="38">
        <v>973</v>
      </c>
      <c r="B974" s="64">
        <v>21</v>
      </c>
      <c r="C974" s="74" t="s">
        <v>96</v>
      </c>
      <c r="D974" s="71"/>
      <c r="E974" s="58"/>
      <c r="F974" s="73"/>
      <c r="G974" s="59">
        <v>0</v>
      </c>
      <c r="H974" s="59">
        <v>0</v>
      </c>
      <c r="I974" s="58"/>
      <c r="J974" s="55"/>
      <c r="K974" s="55" t="s">
        <v>95</v>
      </c>
      <c r="L974" s="55"/>
      <c r="M974" s="55"/>
      <c r="N974" s="56"/>
      <c r="O974" s="55"/>
      <c r="P974" s="55"/>
      <c r="Q974" s="55"/>
      <c r="R974" s="55"/>
      <c r="S974" s="55"/>
      <c r="T974" s="54">
        <v>1</v>
      </c>
      <c r="U974" s="53" t="s">
        <v>231</v>
      </c>
      <c r="V974" s="40" t="s">
        <v>85</v>
      </c>
      <c r="W974" s="15">
        <v>2</v>
      </c>
      <c r="X974" s="15"/>
      <c r="Y974" s="15" t="s">
        <v>71</v>
      </c>
      <c r="Z974" s="15"/>
      <c r="AA974" s="15"/>
      <c r="AB974" s="5"/>
      <c r="AC974" s="5"/>
      <c r="AD974" s="5"/>
      <c r="AE974" s="5"/>
      <c r="AF974" s="4"/>
      <c r="AG974" s="3"/>
      <c r="AH974" s="67"/>
      <c r="AI974"/>
      <c r="AJ974" s="67"/>
      <c r="AK974"/>
      <c r="AL974" s="1"/>
      <c r="AM974" s="1"/>
      <c r="AN974" s="1"/>
      <c r="AO974" s="39">
        <f t="shared" si="39"/>
        <v>0</v>
      </c>
      <c r="AP974" s="39"/>
      <c r="AQ974" s="39">
        <f t="shared" si="40"/>
        <v>0</v>
      </c>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row>
    <row r="975" spans="1:84" s="2" customFormat="1" ht="16.5" thickBot="1" x14ac:dyDescent="0.3">
      <c r="A975" s="38">
        <v>974</v>
      </c>
      <c r="B975" s="64">
        <v>22</v>
      </c>
      <c r="C975" s="74" t="s">
        <v>94</v>
      </c>
      <c r="D975" s="71"/>
      <c r="E975" s="58"/>
      <c r="F975" s="73"/>
      <c r="G975" s="59">
        <v>0</v>
      </c>
      <c r="H975" s="59">
        <v>0</v>
      </c>
      <c r="I975" s="58"/>
      <c r="J975" s="55"/>
      <c r="K975" s="55" t="s">
        <v>93</v>
      </c>
      <c r="L975" s="55"/>
      <c r="M975" s="55"/>
      <c r="N975" s="56"/>
      <c r="O975" s="55"/>
      <c r="P975" s="55"/>
      <c r="Q975" s="55"/>
      <c r="R975" s="55"/>
      <c r="S975" s="55"/>
      <c r="T975" s="54">
        <v>1</v>
      </c>
      <c r="U975" s="53" t="s">
        <v>231</v>
      </c>
      <c r="V975" s="40" t="s">
        <v>85</v>
      </c>
      <c r="W975" s="15">
        <v>2</v>
      </c>
      <c r="X975" s="15"/>
      <c r="Y975" s="15" t="s">
        <v>71</v>
      </c>
      <c r="Z975" s="15"/>
      <c r="AA975" s="15"/>
      <c r="AB975" s="5"/>
      <c r="AC975" s="5"/>
      <c r="AD975" s="5"/>
      <c r="AE975" s="5"/>
      <c r="AF975" s="4"/>
      <c r="AG975" s="3"/>
      <c r="AH975" s="67"/>
      <c r="AI975"/>
      <c r="AJ975" s="67"/>
      <c r="AK975"/>
      <c r="AL975" s="1"/>
      <c r="AM975" s="1"/>
      <c r="AN975" s="1"/>
      <c r="AO975" s="39">
        <f t="shared" si="39"/>
        <v>0</v>
      </c>
      <c r="AP975" s="39"/>
      <c r="AQ975" s="39">
        <f t="shared" si="40"/>
        <v>0</v>
      </c>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row>
    <row r="976" spans="1:84" s="2" customFormat="1" ht="16.5" thickBot="1" x14ac:dyDescent="0.3">
      <c r="A976" s="38">
        <v>975</v>
      </c>
      <c r="B976" s="64">
        <v>23</v>
      </c>
      <c r="C976" s="74" t="s">
        <v>77</v>
      </c>
      <c r="D976" s="71"/>
      <c r="E976" s="58"/>
      <c r="F976" s="73"/>
      <c r="G976" s="59">
        <v>0</v>
      </c>
      <c r="H976" s="59">
        <v>0</v>
      </c>
      <c r="I976" s="58"/>
      <c r="J976" s="55"/>
      <c r="K976" s="55" t="s">
        <v>77</v>
      </c>
      <c r="L976" s="55"/>
      <c r="M976" s="55"/>
      <c r="N976" s="56"/>
      <c r="O976" s="55"/>
      <c r="P976" s="55"/>
      <c r="Q976" s="55"/>
      <c r="R976" s="55"/>
      <c r="S976" s="55"/>
      <c r="T976" s="54">
        <v>1</v>
      </c>
      <c r="U976" s="53" t="s">
        <v>231</v>
      </c>
      <c r="V976" s="40" t="s">
        <v>85</v>
      </c>
      <c r="W976" s="15">
        <v>2</v>
      </c>
      <c r="X976" s="15"/>
      <c r="Y976" s="15" t="s">
        <v>71</v>
      </c>
      <c r="Z976" s="15"/>
      <c r="AA976" s="15"/>
      <c r="AB976" s="5"/>
      <c r="AC976" s="5"/>
      <c r="AD976" s="5"/>
      <c r="AE976" s="5"/>
      <c r="AF976" s="4"/>
      <c r="AG976" s="3"/>
      <c r="AH976" s="67"/>
      <c r="AI976"/>
      <c r="AJ976" s="67"/>
      <c r="AK976"/>
      <c r="AL976" s="1"/>
      <c r="AM976" s="1"/>
      <c r="AN976" s="1"/>
      <c r="AO976" s="39">
        <f t="shared" si="39"/>
        <v>0</v>
      </c>
      <c r="AP976" s="39"/>
      <c r="AQ976" s="39">
        <f t="shared" si="40"/>
        <v>0</v>
      </c>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row>
    <row r="977" spans="1:84" s="2" customFormat="1" ht="16.5" thickBot="1" x14ac:dyDescent="0.3">
      <c r="A977" s="38">
        <v>976</v>
      </c>
      <c r="B977" s="64">
        <v>24</v>
      </c>
      <c r="C977" s="72" t="s">
        <v>92</v>
      </c>
      <c r="D977" s="71"/>
      <c r="E977" s="68"/>
      <c r="F977" s="70"/>
      <c r="G977" s="59">
        <v>0</v>
      </c>
      <c r="H977" s="59">
        <v>0</v>
      </c>
      <c r="I977" s="69"/>
      <c r="J977" s="68"/>
      <c r="K977" s="68" t="s">
        <v>91</v>
      </c>
      <c r="L977" s="55"/>
      <c r="M977" s="55"/>
      <c r="N977" s="56"/>
      <c r="O977" s="55"/>
      <c r="P977" s="55"/>
      <c r="Q977" s="55"/>
      <c r="R977" s="55"/>
      <c r="S977" s="55"/>
      <c r="T977" s="54">
        <v>1</v>
      </c>
      <c r="U977" s="53" t="s">
        <v>231</v>
      </c>
      <c r="V977" s="40" t="s">
        <v>85</v>
      </c>
      <c r="W977" s="15">
        <v>2</v>
      </c>
      <c r="X977" s="15"/>
      <c r="Y977" s="15" t="s">
        <v>71</v>
      </c>
      <c r="Z977" s="15"/>
      <c r="AA977" s="15"/>
      <c r="AB977" s="5"/>
      <c r="AC977" s="5"/>
      <c r="AD977" s="5"/>
      <c r="AE977" s="5"/>
      <c r="AF977" s="4"/>
      <c r="AG977" s="3"/>
      <c r="AH977" s="67"/>
      <c r="AI977"/>
      <c r="AJ977" s="67"/>
      <c r="AK977"/>
      <c r="AL977" s="1"/>
      <c r="AM977" s="1"/>
      <c r="AN977" s="1"/>
      <c r="AO977" s="39">
        <f t="shared" si="39"/>
        <v>0</v>
      </c>
      <c r="AP977" s="39"/>
      <c r="AQ977" s="39">
        <f t="shared" si="40"/>
        <v>0</v>
      </c>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row>
    <row r="978" spans="1:84" s="2" customFormat="1" x14ac:dyDescent="0.25">
      <c r="A978" s="38">
        <v>977</v>
      </c>
      <c r="B978" s="64">
        <v>25</v>
      </c>
      <c r="C978" s="155" t="s">
        <v>232</v>
      </c>
      <c r="D978" s="154"/>
      <c r="E978" s="153"/>
      <c r="F978" s="152"/>
      <c r="G978" s="151"/>
      <c r="H978" s="150"/>
      <c r="I978" s="150"/>
      <c r="J978" s="55"/>
      <c r="K978" s="55"/>
      <c r="L978" s="156"/>
      <c r="M978" s="156"/>
      <c r="N978" s="56"/>
      <c r="O978" s="55"/>
      <c r="P978" s="55"/>
      <c r="Q978" s="55"/>
      <c r="R978" s="55"/>
      <c r="S978" s="55"/>
      <c r="T978" s="54">
        <v>1</v>
      </c>
      <c r="U978" s="53" t="s">
        <v>231</v>
      </c>
      <c r="V978" s="40" t="s">
        <v>85</v>
      </c>
      <c r="W978" s="15">
        <v>2</v>
      </c>
      <c r="X978" s="15"/>
      <c r="Y978" s="15" t="s">
        <v>71</v>
      </c>
      <c r="Z978" s="15"/>
      <c r="AA978" s="15"/>
      <c r="AB978" s="5"/>
      <c r="AC978" s="5"/>
      <c r="AD978" s="5"/>
      <c r="AE978" s="5"/>
      <c r="AF978" s="4"/>
      <c r="AG978" s="3"/>
      <c r="AH978" s="67"/>
      <c r="AI978"/>
      <c r="AJ978" s="67"/>
      <c r="AK978"/>
      <c r="AL978" s="1"/>
      <c r="AM978" s="1"/>
      <c r="AN978" s="1"/>
      <c r="AO978" s="39">
        <f t="shared" si="39"/>
        <v>0</v>
      </c>
      <c r="AP978" s="39"/>
      <c r="AQ978" s="39">
        <f t="shared" si="40"/>
        <v>0</v>
      </c>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row>
    <row r="979" spans="1:84" x14ac:dyDescent="0.25">
      <c r="A979" s="38">
        <v>978</v>
      </c>
      <c r="B979" s="64">
        <v>26</v>
      </c>
      <c r="C979" s="63" t="s">
        <v>90</v>
      </c>
      <c r="D979" s="62"/>
      <c r="E979" s="61">
        <f>SUBTOTAL(9,G957:G977)</f>
        <v>5</v>
      </c>
      <c r="F979" s="60"/>
      <c r="G979" s="59"/>
      <c r="H979" s="58"/>
      <c r="I979" s="57"/>
      <c r="J979" s="55"/>
      <c r="K979" s="55" t="s">
        <v>89</v>
      </c>
      <c r="L979" s="55"/>
      <c r="M979" s="55"/>
      <c r="N979" s="56"/>
      <c r="O979" s="55"/>
      <c r="P979" s="55"/>
      <c r="Q979" s="55"/>
      <c r="R979" s="55"/>
      <c r="S979" s="55"/>
      <c r="T979" s="54">
        <v>1</v>
      </c>
      <c r="U979" s="53" t="s">
        <v>231</v>
      </c>
      <c r="V979" s="40" t="s">
        <v>85</v>
      </c>
      <c r="W979" s="15">
        <v>2</v>
      </c>
      <c r="X979" s="15"/>
      <c r="Y979" s="15" t="s">
        <v>71</v>
      </c>
      <c r="Z979" s="15"/>
      <c r="AA979" s="15"/>
      <c r="AH979" s="67"/>
      <c r="AI979"/>
      <c r="AJ979" s="67"/>
      <c r="AK979"/>
      <c r="AO979" s="39">
        <f t="shared" si="39"/>
        <v>0</v>
      </c>
      <c r="AP979" s="39"/>
      <c r="AQ979" s="39">
        <f t="shared" si="40"/>
        <v>0</v>
      </c>
    </row>
    <row r="980" spans="1:84" ht="16.5" thickBot="1" x14ac:dyDescent="0.3">
      <c r="A980" s="38">
        <v>979</v>
      </c>
      <c r="B980" s="52">
        <v>27</v>
      </c>
      <c r="C980" s="51" t="s">
        <v>88</v>
      </c>
      <c r="D980" s="50"/>
      <c r="E980" s="49">
        <f>SUBTOTAL(9,H957:H977)</f>
        <v>5</v>
      </c>
      <c r="F980" s="48">
        <f>SUBTOTAL(9,H957:H973)</f>
        <v>5</v>
      </c>
      <c r="G980" s="47"/>
      <c r="H980" s="46"/>
      <c r="I980" s="46"/>
      <c r="J980" s="45"/>
      <c r="K980" s="43" t="s">
        <v>87</v>
      </c>
      <c r="L980" s="43"/>
      <c r="M980" s="43"/>
      <c r="N980" s="44"/>
      <c r="O980" s="43"/>
      <c r="P980" s="43"/>
      <c r="Q980" s="43"/>
      <c r="R980" s="43"/>
      <c r="S980" s="43"/>
      <c r="T980" s="42">
        <v>1</v>
      </c>
      <c r="U980" s="148" t="s">
        <v>231</v>
      </c>
      <c r="V980" s="40" t="s">
        <v>85</v>
      </c>
      <c r="W980" s="15">
        <v>2</v>
      </c>
      <c r="X980" s="15"/>
      <c r="Y980" s="15" t="s">
        <v>71</v>
      </c>
      <c r="Z980" s="15"/>
      <c r="AA980" s="15"/>
      <c r="AH980" s="67"/>
      <c r="AI980"/>
      <c r="AJ980" s="67"/>
      <c r="AK980"/>
      <c r="AO980" s="39">
        <f t="shared" si="39"/>
        <v>0</v>
      </c>
      <c r="AP980" s="39"/>
      <c r="AQ980" s="39">
        <f t="shared" si="40"/>
        <v>0</v>
      </c>
    </row>
    <row r="981" spans="1:84" ht="16.5" thickBot="1" x14ac:dyDescent="0.3">
      <c r="A981" s="38">
        <v>980</v>
      </c>
      <c r="G981" s="13"/>
      <c r="U981" s="2" t="s">
        <v>194</v>
      </c>
      <c r="V981" s="40"/>
      <c r="W981" s="15"/>
      <c r="X981" s="15"/>
      <c r="Y981" s="15" t="s">
        <v>71</v>
      </c>
      <c r="Z981" s="15"/>
      <c r="AA981" s="15"/>
      <c r="AH981" s="67"/>
      <c r="AI981"/>
      <c r="AJ981" s="67"/>
      <c r="AK981"/>
      <c r="AO981" s="39">
        <f t="shared" si="39"/>
        <v>0</v>
      </c>
      <c r="AP981" s="39"/>
      <c r="AQ981" s="39">
        <f t="shared" si="40"/>
        <v>0</v>
      </c>
    </row>
    <row r="982" spans="1:84" x14ac:dyDescent="0.25">
      <c r="A982" s="38">
        <v>981</v>
      </c>
      <c r="B982" s="105">
        <v>1</v>
      </c>
      <c r="C982" s="104" t="s">
        <v>38</v>
      </c>
      <c r="D982" s="103"/>
      <c r="E982" s="101"/>
      <c r="F982" s="102"/>
      <c r="G982" s="101" t="s">
        <v>228</v>
      </c>
      <c r="H982" s="98"/>
      <c r="I982" s="98"/>
      <c r="J982" s="98"/>
      <c r="K982" s="100" t="s">
        <v>118</v>
      </c>
      <c r="L982" s="98"/>
      <c r="M982" s="98"/>
      <c r="N982" s="99"/>
      <c r="O982" s="98"/>
      <c r="P982" s="98"/>
      <c r="Q982" s="98"/>
      <c r="R982" s="98"/>
      <c r="S982" s="98"/>
      <c r="T982" s="97">
        <v>1</v>
      </c>
      <c r="U982" s="96" t="s">
        <v>228</v>
      </c>
      <c r="V982" s="40" t="s">
        <v>117</v>
      </c>
      <c r="W982" s="15"/>
      <c r="X982" s="15"/>
      <c r="Y982" s="15" t="s">
        <v>71</v>
      </c>
      <c r="Z982" s="15"/>
      <c r="AA982" s="15"/>
      <c r="AH982" s="67"/>
      <c r="AI982"/>
      <c r="AJ982" s="67"/>
      <c r="AK982"/>
      <c r="AO982" s="39">
        <f t="shared" si="39"/>
        <v>0</v>
      </c>
      <c r="AP982" s="39"/>
      <c r="AQ982" s="39">
        <f t="shared" si="40"/>
        <v>0</v>
      </c>
    </row>
    <row r="983" spans="1:84" ht="16.5" thickBot="1" x14ac:dyDescent="0.3">
      <c r="A983" s="38">
        <v>982</v>
      </c>
      <c r="B983" s="64">
        <v>2</v>
      </c>
      <c r="C983" s="66" t="s">
        <v>116</v>
      </c>
      <c r="D983" s="65"/>
      <c r="E983" s="55"/>
      <c r="F983" s="56"/>
      <c r="H983" s="55"/>
      <c r="I983" s="58"/>
      <c r="J983" s="55"/>
      <c r="K983" s="55" t="s">
        <v>115</v>
      </c>
      <c r="L983" s="55"/>
      <c r="M983" s="55"/>
      <c r="N983" s="56"/>
      <c r="O983" s="55"/>
      <c r="P983" s="55"/>
      <c r="Q983" s="55"/>
      <c r="R983" s="55"/>
      <c r="S983" s="55"/>
      <c r="T983" s="54">
        <v>1</v>
      </c>
      <c r="U983" s="53" t="s">
        <v>228</v>
      </c>
      <c r="V983" s="40" t="s">
        <v>114</v>
      </c>
      <c r="W983" s="15"/>
      <c r="X983" s="15"/>
      <c r="Y983" s="15" t="s">
        <v>71</v>
      </c>
      <c r="Z983" s="15"/>
      <c r="AA983" s="15"/>
      <c r="AH983" s="67"/>
      <c r="AI983"/>
      <c r="AJ983" s="67"/>
      <c r="AK983"/>
      <c r="AO983" s="39">
        <f t="shared" si="39"/>
        <v>0</v>
      </c>
      <c r="AP983" s="39"/>
      <c r="AQ983" s="39">
        <f t="shared" si="40"/>
        <v>0</v>
      </c>
    </row>
    <row r="984" spans="1:84" ht="21.75" thickBot="1" x14ac:dyDescent="0.3">
      <c r="A984" s="38">
        <v>983</v>
      </c>
      <c r="B984" s="64">
        <v>3</v>
      </c>
      <c r="C984" s="92" t="s">
        <v>113</v>
      </c>
      <c r="D984" s="91" t="s">
        <v>112</v>
      </c>
      <c r="E984" s="87" t="s">
        <v>111</v>
      </c>
      <c r="F984" s="90" t="s">
        <v>110</v>
      </c>
      <c r="G984" s="89"/>
      <c r="H984" s="86"/>
      <c r="I984" s="87"/>
      <c r="J984" s="86"/>
      <c r="K984" s="86" t="s">
        <v>103</v>
      </c>
      <c r="L984" s="87">
        <v>1079</v>
      </c>
      <c r="M984" s="87" t="s">
        <v>109</v>
      </c>
      <c r="N984" s="88"/>
      <c r="O984" s="87"/>
      <c r="P984" s="87" t="s">
        <v>108</v>
      </c>
      <c r="Q984" s="87">
        <v>2</v>
      </c>
      <c r="R984" s="87"/>
      <c r="S984" s="86"/>
      <c r="T984" s="85">
        <v>1</v>
      </c>
      <c r="U984" s="84" t="s">
        <v>228</v>
      </c>
      <c r="V984" s="40" t="s">
        <v>102</v>
      </c>
      <c r="W984" s="15">
        <v>2</v>
      </c>
      <c r="X984" s="15"/>
      <c r="Y984" s="15" t="s">
        <v>71</v>
      </c>
      <c r="Z984" s="15"/>
      <c r="AA984" s="15"/>
      <c r="AH984" s="67"/>
      <c r="AI984"/>
      <c r="AJ984" s="67"/>
      <c r="AK984"/>
      <c r="AO984" s="39" t="str">
        <f t="shared" si="39"/>
        <v>BOC District 2</v>
      </c>
      <c r="AP984" s="39"/>
      <c r="AQ984" s="39">
        <f t="shared" si="40"/>
        <v>0</v>
      </c>
    </row>
    <row r="985" spans="1:84" thickBot="1" x14ac:dyDescent="0.3">
      <c r="A985" s="38">
        <v>984</v>
      </c>
      <c r="B985" s="64">
        <v>4</v>
      </c>
      <c r="C985" s="66" t="str">
        <f>IF(G985=1,AO985," ")</f>
        <v xml:space="preserve">Alicia Adams </v>
      </c>
      <c r="D985" s="71"/>
      <c r="E985" s="82">
        <v>1079</v>
      </c>
      <c r="F985" s="80">
        <v>133</v>
      </c>
      <c r="G985" s="58">
        <v>1</v>
      </c>
      <c r="H985" s="58">
        <v>1</v>
      </c>
      <c r="I985" s="58" t="str">
        <f>IF(C985=$AI$5,$AJ$5," ")</f>
        <v>REP</v>
      </c>
      <c r="J985" s="55" t="s">
        <v>104</v>
      </c>
      <c r="K985" s="55" t="s">
        <v>103</v>
      </c>
      <c r="L985" s="55"/>
      <c r="M985" s="55"/>
      <c r="N985" s="56"/>
      <c r="O985" s="55"/>
      <c r="P985" s="55"/>
      <c r="Q985" s="55"/>
      <c r="R985" s="55"/>
      <c r="S985" s="55"/>
      <c r="T985" s="54">
        <v>1</v>
      </c>
      <c r="U985" s="53" t="s">
        <v>228</v>
      </c>
      <c r="V985" s="40" t="s">
        <v>102</v>
      </c>
      <c r="W985" s="15">
        <v>2</v>
      </c>
      <c r="X985" s="15"/>
      <c r="Y985" s="15" t="s">
        <v>71</v>
      </c>
      <c r="Z985" s="15"/>
      <c r="AA985" s="15"/>
      <c r="AB985" s="4">
        <v>133</v>
      </c>
      <c r="AC985" s="5" t="s">
        <v>230</v>
      </c>
      <c r="AD985" s="83" t="s">
        <v>107</v>
      </c>
      <c r="AI985"/>
      <c r="AJ985" s="67"/>
      <c r="AK985"/>
      <c r="AO985" s="39" t="str">
        <f t="shared" si="39"/>
        <v xml:space="preserve">Alicia Adams </v>
      </c>
      <c r="AP985" s="39"/>
      <c r="AQ985" s="39">
        <f t="shared" si="40"/>
        <v>0</v>
      </c>
    </row>
    <row r="986" spans="1:84" thickBot="1" x14ac:dyDescent="0.3">
      <c r="A986" s="38">
        <v>985</v>
      </c>
      <c r="B986" s="64">
        <v>5</v>
      </c>
      <c r="C986" s="66" t="str">
        <f>IF(G986=1,AO986," ")</f>
        <v>Erick Allen</v>
      </c>
      <c r="D986" s="71"/>
      <c r="E986" s="81">
        <v>1079</v>
      </c>
      <c r="F986" s="80">
        <v>134</v>
      </c>
      <c r="G986" s="58">
        <v>1</v>
      </c>
      <c r="H986" s="58">
        <f>G986</f>
        <v>1</v>
      </c>
      <c r="I986" s="58" t="str">
        <f>IF(C986=$AI$6,$AJ$6," ")</f>
        <v>DEM</v>
      </c>
      <c r="J986" s="55" t="s">
        <v>104</v>
      </c>
      <c r="K986" s="55" t="s">
        <v>103</v>
      </c>
      <c r="L986" s="55"/>
      <c r="M986" s="55"/>
      <c r="N986" s="56"/>
      <c r="O986" s="55"/>
      <c r="P986" s="55"/>
      <c r="Q986" s="55"/>
      <c r="R986" s="55"/>
      <c r="S986" s="55"/>
      <c r="T986" s="54">
        <v>1</v>
      </c>
      <c r="U986" s="53" t="s">
        <v>228</v>
      </c>
      <c r="V986" s="40" t="s">
        <v>102</v>
      </c>
      <c r="W986" s="15">
        <v>2</v>
      </c>
      <c r="X986" s="15"/>
      <c r="Y986" s="15" t="s">
        <v>71</v>
      </c>
      <c r="Z986" s="15"/>
      <c r="AA986" s="15"/>
      <c r="AB986" s="5"/>
      <c r="AI986"/>
      <c r="AJ986" s="67"/>
      <c r="AK986"/>
      <c r="AO986" s="39" t="str">
        <f t="shared" si="39"/>
        <v>Erick Allen</v>
      </c>
      <c r="AP986" s="39"/>
      <c r="AQ986" s="39">
        <f t="shared" si="40"/>
        <v>0</v>
      </c>
    </row>
    <row r="987" spans="1:84" thickBot="1" x14ac:dyDescent="0.3">
      <c r="A987" s="38">
        <v>986</v>
      </c>
      <c r="B987" s="64">
        <v>6</v>
      </c>
      <c r="C987" s="66" t="str">
        <f>IF(G987=1,AO987," ")</f>
        <v>Jaha V. Howard</v>
      </c>
      <c r="D987" s="71"/>
      <c r="E987" s="81">
        <v>1079</v>
      </c>
      <c r="F987" s="80">
        <v>134</v>
      </c>
      <c r="G987" s="58">
        <v>1</v>
      </c>
      <c r="H987" s="58">
        <f>G987</f>
        <v>1</v>
      </c>
      <c r="I987" s="58" t="str">
        <f>IF(C987=$AI$7,$AJ$7," ")</f>
        <v>DEM</v>
      </c>
      <c r="J987" s="55" t="s">
        <v>104</v>
      </c>
      <c r="K987" s="55" t="s">
        <v>103</v>
      </c>
      <c r="L987" s="55"/>
      <c r="M987" s="55"/>
      <c r="N987" s="56"/>
      <c r="O987" s="55"/>
      <c r="P987" s="55"/>
      <c r="Q987" s="55"/>
      <c r="R987" s="55"/>
      <c r="S987" s="55"/>
      <c r="T987" s="54">
        <v>1</v>
      </c>
      <c r="U987" s="53" t="s">
        <v>228</v>
      </c>
      <c r="V987" s="40" t="s">
        <v>102</v>
      </c>
      <c r="W987" s="15">
        <v>2</v>
      </c>
      <c r="X987" s="15"/>
      <c r="Y987" s="15" t="s">
        <v>71</v>
      </c>
      <c r="Z987" s="15"/>
      <c r="AA987" s="15"/>
      <c r="AB987" s="4">
        <v>134</v>
      </c>
      <c r="AC987" s="5" t="s">
        <v>230</v>
      </c>
      <c r="AD987" s="5" t="s">
        <v>105</v>
      </c>
      <c r="AI987"/>
      <c r="AJ987" s="67"/>
      <c r="AK987"/>
      <c r="AO987" s="39" t="str">
        <f t="shared" si="39"/>
        <v>Jaha V. Howard</v>
      </c>
      <c r="AP987" s="39"/>
      <c r="AQ987" s="39">
        <f t="shared" si="40"/>
        <v>0</v>
      </c>
    </row>
    <row r="988" spans="1:84" thickBot="1" x14ac:dyDescent="0.3">
      <c r="A988" s="38">
        <v>987</v>
      </c>
      <c r="B988" s="64">
        <v>7</v>
      </c>
      <c r="C988" s="66" t="str">
        <f>IF(G988=1,AO988," ")</f>
        <v>Tanisha Whorton</v>
      </c>
      <c r="D988" s="71"/>
      <c r="E988" s="81">
        <v>1079</v>
      </c>
      <c r="F988" s="80">
        <v>134</v>
      </c>
      <c r="G988" s="58">
        <v>1</v>
      </c>
      <c r="H988" s="58">
        <f>G988</f>
        <v>1</v>
      </c>
      <c r="I988" s="58" t="str">
        <f>IF(C988=$AI$8,$AJ$8," ")</f>
        <v>DEM</v>
      </c>
      <c r="J988" s="55" t="s">
        <v>104</v>
      </c>
      <c r="K988" s="55" t="s">
        <v>103</v>
      </c>
      <c r="L988" s="55"/>
      <c r="M988" s="55"/>
      <c r="N988" s="56"/>
      <c r="O988" s="55"/>
      <c r="P988" s="55"/>
      <c r="Q988" s="55"/>
      <c r="R988" s="55"/>
      <c r="S988" s="55"/>
      <c r="T988" s="54">
        <v>1</v>
      </c>
      <c r="U988" s="53" t="s">
        <v>228</v>
      </c>
      <c r="V988" s="40" t="s">
        <v>102</v>
      </c>
      <c r="W988" s="15">
        <v>2</v>
      </c>
      <c r="X988" s="15"/>
      <c r="Y988" s="15" t="s">
        <v>71</v>
      </c>
      <c r="Z988" s="15"/>
      <c r="AA988" s="15"/>
      <c r="AI988"/>
      <c r="AJ988" s="67"/>
      <c r="AK988"/>
      <c r="AO988" s="39" t="str">
        <f t="shared" si="39"/>
        <v>Tanisha Whorton</v>
      </c>
      <c r="AP988" s="39"/>
      <c r="AQ988" s="39">
        <f t="shared" si="40"/>
        <v>0</v>
      </c>
    </row>
    <row r="989" spans="1:84" s="2" customFormat="1" thickBot="1" x14ac:dyDescent="0.3">
      <c r="A989" s="38">
        <v>988</v>
      </c>
      <c r="B989" s="64">
        <v>8</v>
      </c>
      <c r="C989" s="66" t="str">
        <f>IF(G989=1,AO989," ")</f>
        <v>Tracy Stevenson</v>
      </c>
      <c r="D989" s="71"/>
      <c r="E989" s="81">
        <v>1079</v>
      </c>
      <c r="F989" s="80">
        <v>134</v>
      </c>
      <c r="G989" s="58">
        <v>1</v>
      </c>
      <c r="H989" s="58">
        <f>G989</f>
        <v>1</v>
      </c>
      <c r="I989" s="58" t="str">
        <f>IF(C989=$AI$9,$AJ$9," ")</f>
        <v>DEM</v>
      </c>
      <c r="J989" s="55" t="s">
        <v>104</v>
      </c>
      <c r="K989" s="55" t="s">
        <v>103</v>
      </c>
      <c r="L989" s="55"/>
      <c r="M989" s="55"/>
      <c r="N989" s="56"/>
      <c r="O989" s="55"/>
      <c r="P989" s="55"/>
      <c r="Q989" s="55"/>
      <c r="R989" s="55"/>
      <c r="S989" s="55"/>
      <c r="T989" s="54">
        <v>1</v>
      </c>
      <c r="U989" s="53" t="s">
        <v>228</v>
      </c>
      <c r="V989" s="40" t="s">
        <v>102</v>
      </c>
      <c r="W989" s="15">
        <v>2</v>
      </c>
      <c r="X989" s="15"/>
      <c r="Y989" s="15" t="s">
        <v>71</v>
      </c>
      <c r="Z989" s="15"/>
      <c r="AA989" s="15"/>
      <c r="AB989" s="5"/>
      <c r="AC989" s="5"/>
      <c r="AD989" s="5"/>
      <c r="AE989" s="5"/>
      <c r="AF989" s="5"/>
      <c r="AI989"/>
      <c r="AJ989" s="67"/>
      <c r="AK989"/>
      <c r="AL989" s="1"/>
      <c r="AM989" s="1"/>
      <c r="AN989" s="1"/>
      <c r="AO989" s="39" t="str">
        <f t="shared" si="39"/>
        <v>Tracy Stevenson</v>
      </c>
      <c r="AP989" s="39"/>
      <c r="AQ989" s="39">
        <f t="shared" si="40"/>
        <v>0</v>
      </c>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row>
    <row r="990" spans="1:84" s="2" customFormat="1" ht="15" x14ac:dyDescent="0.25">
      <c r="A990" s="38">
        <v>989</v>
      </c>
      <c r="B990" s="64">
        <v>9</v>
      </c>
      <c r="C990" s="74" t="str">
        <f>IF(G990=1,AQ990,IF(G990="BLK",$AI$17," "))</f>
        <v xml:space="preserve"> </v>
      </c>
      <c r="D990" s="129"/>
      <c r="E990" s="55"/>
      <c r="F990" s="56"/>
      <c r="G990" s="58"/>
      <c r="H990" s="58"/>
      <c r="I990" s="58" t="str">
        <f>IF(C990=$AI$10,$AJ$10," ")</f>
        <v xml:space="preserve"> </v>
      </c>
      <c r="J990" s="55"/>
      <c r="K990" s="55" t="s">
        <v>103</v>
      </c>
      <c r="L990" s="55"/>
      <c r="M990" s="55"/>
      <c r="N990" s="56"/>
      <c r="O990" s="55"/>
      <c r="P990" s="55"/>
      <c r="Q990" s="55"/>
      <c r="R990" s="55"/>
      <c r="S990" s="55"/>
      <c r="T990" s="54">
        <v>1</v>
      </c>
      <c r="U990" s="53" t="s">
        <v>228</v>
      </c>
      <c r="V990" s="40" t="s">
        <v>102</v>
      </c>
      <c r="W990" s="15">
        <v>2</v>
      </c>
      <c r="X990" s="15"/>
      <c r="Y990" s="15" t="s">
        <v>71</v>
      </c>
      <c r="Z990" s="15"/>
      <c r="AA990" s="15"/>
      <c r="AB990" s="5"/>
      <c r="AC990" s="5"/>
      <c r="AD990" s="5"/>
      <c r="AE990" s="5"/>
      <c r="AF990" s="5"/>
      <c r="AI990"/>
      <c r="AJ990" s="67"/>
      <c r="AK990"/>
      <c r="AL990" s="1"/>
      <c r="AM990" s="1"/>
      <c r="AN990" s="1"/>
      <c r="AO990" s="39" t="str">
        <f t="shared" si="39"/>
        <v>BLANK</v>
      </c>
      <c r="AP990" s="39"/>
      <c r="AQ990" s="39">
        <f t="shared" si="40"/>
        <v>0</v>
      </c>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row>
    <row r="991" spans="1:84" s="2" customFormat="1" ht="15" x14ac:dyDescent="0.25">
      <c r="A991" s="38">
        <v>990</v>
      </c>
      <c r="B991" s="64">
        <v>10</v>
      </c>
      <c r="C991" s="66" t="str">
        <f>IF(G991=1,AO991," ")</f>
        <v xml:space="preserve"> </v>
      </c>
      <c r="D991" s="65"/>
      <c r="E991" s="55"/>
      <c r="F991" s="56"/>
      <c r="G991" s="58"/>
      <c r="H991" s="58"/>
      <c r="I991" s="58" t="str">
        <f>IF(C991=$AI$10,$AJ$10," ")</f>
        <v xml:space="preserve"> </v>
      </c>
      <c r="J991" s="55"/>
      <c r="K991" s="55" t="s">
        <v>103</v>
      </c>
      <c r="L991" s="55"/>
      <c r="M991" s="55"/>
      <c r="N991" s="56"/>
      <c r="O991" s="55"/>
      <c r="P991" s="55"/>
      <c r="Q991" s="55"/>
      <c r="R991" s="55"/>
      <c r="S991" s="55"/>
      <c r="T991" s="54">
        <v>1</v>
      </c>
      <c r="U991" s="53" t="s">
        <v>228</v>
      </c>
      <c r="V991" s="40" t="s">
        <v>102</v>
      </c>
      <c r="W991" s="15">
        <v>2</v>
      </c>
      <c r="X991" s="15"/>
      <c r="Y991" s="15" t="s">
        <v>71</v>
      </c>
      <c r="Z991" s="15"/>
      <c r="AA991" s="15"/>
      <c r="AB991" s="5"/>
      <c r="AC991" s="5"/>
      <c r="AD991" s="5"/>
      <c r="AE991" s="5"/>
      <c r="AF991" s="5"/>
      <c r="AI991"/>
      <c r="AJ991" s="67"/>
      <c r="AK991"/>
      <c r="AL991" s="1"/>
      <c r="AM991" s="1"/>
      <c r="AN991" s="1"/>
      <c r="AO991" s="39" t="str">
        <f t="shared" si="39"/>
        <v>Write In</v>
      </c>
      <c r="AP991" s="39"/>
      <c r="AQ991" s="39">
        <f t="shared" si="40"/>
        <v>0</v>
      </c>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row>
    <row r="992" spans="1:84" s="2" customFormat="1" hidden="1" x14ac:dyDescent="0.25">
      <c r="A992" s="75">
        <v>991</v>
      </c>
      <c r="B992" s="64">
        <v>11</v>
      </c>
      <c r="C992" s="79" t="s">
        <v>101</v>
      </c>
      <c r="D992" s="78"/>
      <c r="E992" s="55"/>
      <c r="F992" s="56"/>
      <c r="G992" s="59"/>
      <c r="H992" s="58"/>
      <c r="I992" s="58"/>
      <c r="J992" s="55"/>
      <c r="K992" s="55" t="s">
        <v>100</v>
      </c>
      <c r="L992" s="55"/>
      <c r="M992" s="55"/>
      <c r="N992" s="56"/>
      <c r="O992" s="55"/>
      <c r="P992" s="55"/>
      <c r="Q992" s="55"/>
      <c r="R992" s="55"/>
      <c r="S992" s="55"/>
      <c r="T992" s="55"/>
      <c r="U992" s="53" t="s">
        <v>228</v>
      </c>
      <c r="V992" s="40" t="s">
        <v>99</v>
      </c>
      <c r="W992" s="15"/>
      <c r="X992" s="15"/>
      <c r="Y992" s="15" t="s">
        <v>71</v>
      </c>
      <c r="Z992" s="15"/>
      <c r="AA992" s="15"/>
      <c r="AB992" s="5"/>
      <c r="AC992" s="5"/>
      <c r="AD992" s="5"/>
      <c r="AE992" s="5"/>
      <c r="AF992" s="5"/>
      <c r="AI992"/>
      <c r="AJ992" s="67"/>
      <c r="AK992"/>
      <c r="AL992" s="1"/>
      <c r="AM992" s="1"/>
      <c r="AN992" s="1"/>
      <c r="AO992" s="39">
        <f t="shared" si="39"/>
        <v>0</v>
      </c>
      <c r="AP992" s="39"/>
      <c r="AQ992" s="39" t="str">
        <f t="shared" si="40"/>
        <v>BOC District 4</v>
      </c>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row>
    <row r="993" spans="1:84" s="2" customFormat="1" ht="15" hidden="1" x14ac:dyDescent="0.25">
      <c r="A993" s="75">
        <v>992</v>
      </c>
      <c r="B993" s="64">
        <v>12</v>
      </c>
      <c r="C993" s="66" t="str">
        <f>IF(G993=1,AQ993," ")</f>
        <v xml:space="preserve"> </v>
      </c>
      <c r="D993" s="65"/>
      <c r="E993" s="55"/>
      <c r="F993" s="56"/>
      <c r="G993" s="58"/>
      <c r="H993" s="58"/>
      <c r="I993" s="58" t="str">
        <f>IF(C993=$AI$13,$AJ$13," ")</f>
        <v xml:space="preserve"> </v>
      </c>
      <c r="J993" s="55"/>
      <c r="K993" s="55" t="s">
        <v>100</v>
      </c>
      <c r="L993" s="55"/>
      <c r="M993" s="55"/>
      <c r="N993" s="56"/>
      <c r="O993" s="55"/>
      <c r="P993" s="55"/>
      <c r="Q993" s="55"/>
      <c r="R993" s="55"/>
      <c r="S993" s="55"/>
      <c r="T993" s="55"/>
      <c r="U993" s="53" t="s">
        <v>228</v>
      </c>
      <c r="V993" s="40" t="s">
        <v>99</v>
      </c>
      <c r="W993" s="15"/>
      <c r="X993" s="15"/>
      <c r="Y993" s="15" t="s">
        <v>71</v>
      </c>
      <c r="Z993" s="15"/>
      <c r="AA993" s="15"/>
      <c r="AB993" s="5"/>
      <c r="AC993" s="5"/>
      <c r="AD993" s="5"/>
      <c r="AE993" s="5"/>
      <c r="AF993" s="5"/>
      <c r="AI993"/>
      <c r="AJ993" s="67"/>
      <c r="AK993"/>
      <c r="AL993" s="1"/>
      <c r="AM993" s="1"/>
      <c r="AN993" s="1"/>
      <c r="AO993" s="39">
        <f t="shared" si="39"/>
        <v>0</v>
      </c>
      <c r="AP993" s="39"/>
      <c r="AQ993" s="39" t="str">
        <f t="shared" si="40"/>
        <v>Julien Grhas</v>
      </c>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row>
    <row r="994" spans="1:84" s="2" customFormat="1" ht="15" hidden="1" x14ac:dyDescent="0.25">
      <c r="A994" s="75">
        <v>993</v>
      </c>
      <c r="B994" s="64">
        <v>13</v>
      </c>
      <c r="C994" s="66" t="str">
        <f>IF(G994=1,AQ994," ")</f>
        <v xml:space="preserve"> </v>
      </c>
      <c r="D994" s="65"/>
      <c r="E994" s="55"/>
      <c r="F994" s="56"/>
      <c r="G994" s="58"/>
      <c r="H994" s="58"/>
      <c r="I994" s="58" t="str">
        <f>IF(C994=$AI$14,$AJ$14," ")</f>
        <v xml:space="preserve"> </v>
      </c>
      <c r="J994" s="55"/>
      <c r="K994" s="55" t="s">
        <v>100</v>
      </c>
      <c r="L994" s="55"/>
      <c r="M994" s="55"/>
      <c r="N994" s="56"/>
      <c r="O994" s="55"/>
      <c r="P994" s="55"/>
      <c r="Q994" s="55"/>
      <c r="R994" s="55"/>
      <c r="S994" s="55"/>
      <c r="T994" s="55"/>
      <c r="U994" s="53" t="s">
        <v>228</v>
      </c>
      <c r="V994" s="40" t="s">
        <v>99</v>
      </c>
      <c r="W994" s="15"/>
      <c r="X994" s="15"/>
      <c r="Y994" s="15" t="s">
        <v>71</v>
      </c>
      <c r="Z994" s="15"/>
      <c r="AA994" s="15"/>
      <c r="AB994" s="5"/>
      <c r="AC994" s="5"/>
      <c r="AD994" s="5"/>
      <c r="AE994" s="5"/>
      <c r="AF994" s="5"/>
      <c r="AI994"/>
      <c r="AJ994" s="67"/>
      <c r="AK994"/>
      <c r="AL994" s="1"/>
      <c r="AM994" s="1"/>
      <c r="AN994" s="1"/>
      <c r="AO994" s="39">
        <f t="shared" si="39"/>
        <v>0</v>
      </c>
      <c r="AP994" s="39"/>
      <c r="AQ994" s="39" t="str">
        <f t="shared" si="40"/>
        <v>Matthew Hardwick</v>
      </c>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row>
    <row r="995" spans="1:84" s="2" customFormat="1" ht="15" hidden="1" x14ac:dyDescent="0.25">
      <c r="A995" s="75">
        <v>994</v>
      </c>
      <c r="B995" s="64">
        <v>14</v>
      </c>
      <c r="C995" s="66" t="str">
        <f>IF(G995=1,AQ995," ")</f>
        <v xml:space="preserve"> </v>
      </c>
      <c r="D995" s="65"/>
      <c r="E995" s="55"/>
      <c r="F995" s="56"/>
      <c r="G995" s="58"/>
      <c r="H995" s="58"/>
      <c r="I995" s="58" t="str">
        <f>IF(C995=$AI$15,$AJ$15," ")</f>
        <v xml:space="preserve"> </v>
      </c>
      <c r="J995" s="55"/>
      <c r="K995" s="55" t="s">
        <v>100</v>
      </c>
      <c r="L995" s="55"/>
      <c r="M995" s="55"/>
      <c r="N995" s="56"/>
      <c r="O995" s="55"/>
      <c r="P995" s="55"/>
      <c r="Q995" s="55"/>
      <c r="R995" s="55"/>
      <c r="S995" s="55"/>
      <c r="T995" s="55"/>
      <c r="U995" s="53" t="s">
        <v>228</v>
      </c>
      <c r="V995" s="40" t="s">
        <v>99</v>
      </c>
      <c r="W995" s="15"/>
      <c r="X995" s="15"/>
      <c r="Y995" s="15" t="s">
        <v>71</v>
      </c>
      <c r="Z995" s="15"/>
      <c r="AA995" s="15"/>
      <c r="AB995" s="5"/>
      <c r="AC995" s="5"/>
      <c r="AD995" s="5"/>
      <c r="AE995" s="5"/>
      <c r="AF995" s="5"/>
      <c r="AI995"/>
      <c r="AJ995" s="67"/>
      <c r="AK995"/>
      <c r="AL995" s="1"/>
      <c r="AM995" s="1"/>
      <c r="AN995" s="1"/>
      <c r="AO995" s="39">
        <f t="shared" si="39"/>
        <v>0</v>
      </c>
      <c r="AP995" s="39"/>
      <c r="AQ995" s="39" t="str">
        <f t="shared" si="40"/>
        <v>Yashica Marshall</v>
      </c>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row>
    <row r="996" spans="1:84" s="2" customFormat="1" ht="15" hidden="1" x14ac:dyDescent="0.25">
      <c r="A996" s="75">
        <v>995</v>
      </c>
      <c r="B996" s="64">
        <v>15</v>
      </c>
      <c r="C996" s="66" t="str">
        <f>IF(G996=1,AQ996," ")</f>
        <v xml:space="preserve"> </v>
      </c>
      <c r="D996" s="65"/>
      <c r="E996" s="55"/>
      <c r="F996" s="56"/>
      <c r="G996" s="58"/>
      <c r="H996" s="58"/>
      <c r="I996" s="58" t="str">
        <f>IF(C996=$AI$16,$AJ$16," ")</f>
        <v xml:space="preserve"> </v>
      </c>
      <c r="J996" s="55"/>
      <c r="K996" s="55" t="s">
        <v>100</v>
      </c>
      <c r="L996" s="55"/>
      <c r="M996" s="55"/>
      <c r="N996" s="56"/>
      <c r="O996" s="55"/>
      <c r="P996" s="55"/>
      <c r="Q996" s="55"/>
      <c r="R996" s="55"/>
      <c r="S996" s="55"/>
      <c r="T996" s="55"/>
      <c r="U996" s="53" t="s">
        <v>228</v>
      </c>
      <c r="V996" s="40" t="s">
        <v>99</v>
      </c>
      <c r="W996" s="15"/>
      <c r="X996" s="15"/>
      <c r="Y996" s="15" t="s">
        <v>71</v>
      </c>
      <c r="Z996" s="15"/>
      <c r="AA996" s="15"/>
      <c r="AB996" s="5"/>
      <c r="AC996" s="5"/>
      <c r="AD996" s="5"/>
      <c r="AE996" s="5"/>
      <c r="AF996" s="5"/>
      <c r="AI996"/>
      <c r="AJ996" s="67"/>
      <c r="AK996"/>
      <c r="AL996" s="1"/>
      <c r="AM996" s="1"/>
      <c r="AN996" s="1"/>
      <c r="AO996" s="39">
        <f t="shared" si="39"/>
        <v>0</v>
      </c>
      <c r="AP996" s="39"/>
      <c r="AQ996" s="39" t="str">
        <f t="shared" si="40"/>
        <v>Monique Sheffield</v>
      </c>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row>
    <row r="997" spans="1:84" s="2" customFormat="1" ht="15" hidden="1" x14ac:dyDescent="0.25">
      <c r="A997" s="75">
        <v>996</v>
      </c>
      <c r="B997" s="64">
        <v>16</v>
      </c>
      <c r="C997" s="74" t="str">
        <f>IF(G997=1,AQ997,IF(G997="BLK",$AI$17," "))</f>
        <v xml:space="preserve"> </v>
      </c>
      <c r="D997" s="129"/>
      <c r="E997" s="55"/>
      <c r="F997" s="56"/>
      <c r="G997" s="58"/>
      <c r="H997" s="58"/>
      <c r="I997" s="58" t="str">
        <f>IF(C997=$AI$17,$AJ$17," ")</f>
        <v xml:space="preserve"> </v>
      </c>
      <c r="J997" s="55"/>
      <c r="K997" s="55" t="s">
        <v>100</v>
      </c>
      <c r="L997" s="55"/>
      <c r="M997" s="55"/>
      <c r="N997" s="56"/>
      <c r="O997" s="55"/>
      <c r="P997" s="55"/>
      <c r="Q997" s="55"/>
      <c r="R997" s="55"/>
      <c r="S997" s="55"/>
      <c r="T997" s="55"/>
      <c r="U997" s="53" t="s">
        <v>228</v>
      </c>
      <c r="V997" s="40" t="s">
        <v>99</v>
      </c>
      <c r="W997" s="15"/>
      <c r="X997" s="15"/>
      <c r="Y997" s="15" t="s">
        <v>71</v>
      </c>
      <c r="Z997" s="15"/>
      <c r="AA997" s="15"/>
      <c r="AB997" s="5"/>
      <c r="AC997" s="5"/>
      <c r="AD997" s="5"/>
      <c r="AE997" s="5"/>
      <c r="AF997" s="5"/>
      <c r="AI997"/>
      <c r="AJ997" s="67"/>
      <c r="AK997"/>
      <c r="AL997" s="1"/>
      <c r="AM997" s="1"/>
      <c r="AN997" s="1"/>
      <c r="AO997" s="39">
        <f t="shared" si="39"/>
        <v>0</v>
      </c>
      <c r="AP997" s="39"/>
      <c r="AQ997" s="39" t="str">
        <f t="shared" si="40"/>
        <v>BLANK</v>
      </c>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row>
    <row r="998" spans="1:84" s="2" customFormat="1" ht="15" hidden="1" x14ac:dyDescent="0.25">
      <c r="A998" s="75">
        <v>997</v>
      </c>
      <c r="B998" s="64">
        <v>17</v>
      </c>
      <c r="C998" s="66" t="str">
        <f>IF(G998=1,AQ998," ")</f>
        <v xml:space="preserve"> </v>
      </c>
      <c r="D998" s="65"/>
      <c r="E998" s="55"/>
      <c r="F998" s="56"/>
      <c r="G998" s="58"/>
      <c r="H998" s="58"/>
      <c r="I998" s="58" t="str">
        <f>IF(C998=$AI$18,$AJ$18," ")</f>
        <v xml:space="preserve"> </v>
      </c>
      <c r="J998" s="55"/>
      <c r="K998" s="55" t="s">
        <v>100</v>
      </c>
      <c r="L998" s="55"/>
      <c r="M998" s="55"/>
      <c r="N998" s="56"/>
      <c r="O998" s="55"/>
      <c r="P998" s="55"/>
      <c r="Q998" s="55"/>
      <c r="R998" s="55"/>
      <c r="S998" s="55"/>
      <c r="T998" s="55"/>
      <c r="U998" s="53" t="s">
        <v>228</v>
      </c>
      <c r="V998" s="40" t="s">
        <v>99</v>
      </c>
      <c r="Y998" s="15" t="s">
        <v>71</v>
      </c>
      <c r="AB998" s="5"/>
      <c r="AC998" s="5"/>
      <c r="AD998" s="5"/>
      <c r="AE998" s="5"/>
      <c r="AF998" s="5"/>
      <c r="AI998"/>
      <c r="AJ998" s="67"/>
      <c r="AK998"/>
      <c r="AL998" s="1"/>
      <c r="AM998" s="1"/>
      <c r="AN998" s="1"/>
      <c r="AO998" s="39">
        <f t="shared" si="39"/>
        <v>0</v>
      </c>
      <c r="AP998" s="39"/>
      <c r="AQ998" s="39" t="str">
        <f t="shared" si="40"/>
        <v>BLANK</v>
      </c>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row>
    <row r="999" spans="1:84" s="2" customFormat="1" ht="15" hidden="1" x14ac:dyDescent="0.25">
      <c r="A999" s="75">
        <v>998</v>
      </c>
      <c r="B999" s="64">
        <v>18</v>
      </c>
      <c r="C999" s="66" t="str">
        <f>IF(G999=1,AQ999," ")</f>
        <v xml:space="preserve"> </v>
      </c>
      <c r="D999" s="65"/>
      <c r="E999" s="55"/>
      <c r="F999" s="56"/>
      <c r="G999" s="58"/>
      <c r="H999" s="58"/>
      <c r="I999" s="58" t="str">
        <f>IF(C999=$AI$19,$AJ$19," ")</f>
        <v xml:space="preserve"> </v>
      </c>
      <c r="J999" s="55"/>
      <c r="K999" s="55" t="s">
        <v>100</v>
      </c>
      <c r="L999" s="55"/>
      <c r="M999" s="55"/>
      <c r="N999" s="56"/>
      <c r="O999" s="55"/>
      <c r="P999" s="55"/>
      <c r="Q999" s="55"/>
      <c r="R999" s="55"/>
      <c r="S999" s="55"/>
      <c r="T999" s="55"/>
      <c r="U999" s="53" t="s">
        <v>228</v>
      </c>
      <c r="V999" s="40" t="s">
        <v>99</v>
      </c>
      <c r="W999" s="15"/>
      <c r="X999" s="15"/>
      <c r="Y999" s="15" t="s">
        <v>71</v>
      </c>
      <c r="Z999" s="15"/>
      <c r="AA999" s="15"/>
      <c r="AB999" s="5"/>
      <c r="AC999" s="5"/>
      <c r="AD999" s="5"/>
      <c r="AE999" s="5"/>
      <c r="AF999" s="5"/>
      <c r="AI999"/>
      <c r="AJ999" s="67"/>
      <c r="AK999"/>
      <c r="AL999" s="1"/>
      <c r="AM999" s="1"/>
      <c r="AN999" s="1"/>
      <c r="AO999" s="39">
        <f t="shared" si="39"/>
        <v>0</v>
      </c>
      <c r="AP999" s="39"/>
      <c r="AQ999" s="39" t="str">
        <f t="shared" si="40"/>
        <v>Write In</v>
      </c>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row>
    <row r="1000" spans="1:84" s="2" customFormat="1" thickBot="1" x14ac:dyDescent="0.3">
      <c r="A1000" s="38">
        <v>999</v>
      </c>
      <c r="B1000" s="64">
        <v>19</v>
      </c>
      <c r="C1000" s="66"/>
      <c r="D1000" s="65"/>
      <c r="E1000" s="55"/>
      <c r="F1000" s="56"/>
      <c r="G1000" s="58"/>
      <c r="H1000" s="58"/>
      <c r="I1000" s="58"/>
      <c r="J1000" s="55"/>
      <c r="K1000" s="55"/>
      <c r="L1000" s="55"/>
      <c r="M1000" s="55"/>
      <c r="N1000" s="56"/>
      <c r="O1000" s="55"/>
      <c r="P1000" s="55"/>
      <c r="Q1000" s="55"/>
      <c r="R1000" s="55"/>
      <c r="S1000" s="55"/>
      <c r="T1000" s="54">
        <v>1</v>
      </c>
      <c r="U1000" s="53" t="s">
        <v>228</v>
      </c>
      <c r="V1000" s="40" t="s">
        <v>85</v>
      </c>
      <c r="W1000" s="15">
        <v>2</v>
      </c>
      <c r="X1000" s="15"/>
      <c r="Y1000" s="15" t="s">
        <v>71</v>
      </c>
      <c r="Z1000" s="15"/>
      <c r="AA1000" s="15"/>
      <c r="AB1000" s="5"/>
      <c r="AC1000" s="5"/>
      <c r="AD1000" s="5"/>
      <c r="AE1000" s="5"/>
      <c r="AF1000" s="5"/>
      <c r="AI1000"/>
      <c r="AJ1000" s="67"/>
      <c r="AK1000"/>
      <c r="AL1000" s="1"/>
      <c r="AM1000" s="1"/>
      <c r="AN1000" s="1"/>
      <c r="AO1000" s="39">
        <f t="shared" si="39"/>
        <v>0</v>
      </c>
      <c r="AP1000" s="39"/>
      <c r="AQ1000" s="39">
        <f t="shared" si="40"/>
        <v>0</v>
      </c>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row>
    <row r="1001" spans="1:84" s="2" customFormat="1" ht="16.5" thickBot="1" x14ac:dyDescent="0.3">
      <c r="A1001" s="38">
        <v>1000</v>
      </c>
      <c r="B1001" s="64">
        <v>20</v>
      </c>
      <c r="C1001" s="74" t="s">
        <v>98</v>
      </c>
      <c r="D1001" s="71"/>
      <c r="E1001" s="58"/>
      <c r="F1001" s="73"/>
      <c r="G1001" s="59">
        <v>0</v>
      </c>
      <c r="H1001" s="59">
        <v>0</v>
      </c>
      <c r="I1001" s="58"/>
      <c r="J1001" s="55"/>
      <c r="K1001" s="55" t="s">
        <v>97</v>
      </c>
      <c r="L1001" s="55"/>
      <c r="M1001" s="55"/>
      <c r="N1001" s="56"/>
      <c r="O1001" s="55"/>
      <c r="P1001" s="55"/>
      <c r="Q1001" s="55"/>
      <c r="R1001" s="55"/>
      <c r="S1001" s="55"/>
      <c r="T1001" s="54">
        <v>1</v>
      </c>
      <c r="U1001" s="53" t="s">
        <v>228</v>
      </c>
      <c r="V1001" s="40" t="s">
        <v>85</v>
      </c>
      <c r="W1001" s="15">
        <v>2</v>
      </c>
      <c r="X1001" s="15"/>
      <c r="Y1001" s="15" t="s">
        <v>71</v>
      </c>
      <c r="Z1001" s="15"/>
      <c r="AA1001" s="15"/>
      <c r="AB1001" s="5"/>
      <c r="AC1001" s="5"/>
      <c r="AD1001" s="5"/>
      <c r="AE1001" s="5"/>
      <c r="AF1001" s="4"/>
      <c r="AG1001" s="3"/>
      <c r="AH1001" s="67"/>
      <c r="AI1001"/>
      <c r="AJ1001" s="67"/>
      <c r="AK1001"/>
      <c r="AL1001" s="1"/>
      <c r="AM1001" s="1"/>
      <c r="AN1001" s="1"/>
      <c r="AO1001" s="39">
        <f t="shared" si="39"/>
        <v>0</v>
      </c>
      <c r="AP1001" s="39"/>
      <c r="AQ1001" s="39">
        <f t="shared" si="40"/>
        <v>0</v>
      </c>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row>
    <row r="1002" spans="1:84" s="2" customFormat="1" ht="16.5" thickBot="1" x14ac:dyDescent="0.3">
      <c r="A1002" s="38">
        <v>1001</v>
      </c>
      <c r="B1002" s="64">
        <v>21</v>
      </c>
      <c r="C1002" s="74" t="s">
        <v>96</v>
      </c>
      <c r="D1002" s="71"/>
      <c r="E1002" s="58"/>
      <c r="F1002" s="73"/>
      <c r="G1002" s="59">
        <v>0</v>
      </c>
      <c r="H1002" s="59">
        <v>0</v>
      </c>
      <c r="I1002" s="58"/>
      <c r="J1002" s="55"/>
      <c r="K1002" s="55" t="s">
        <v>95</v>
      </c>
      <c r="L1002" s="55"/>
      <c r="M1002" s="55"/>
      <c r="N1002" s="56"/>
      <c r="O1002" s="55"/>
      <c r="P1002" s="55"/>
      <c r="Q1002" s="55"/>
      <c r="R1002" s="55"/>
      <c r="S1002" s="55"/>
      <c r="T1002" s="54">
        <v>1</v>
      </c>
      <c r="U1002" s="53" t="s">
        <v>228</v>
      </c>
      <c r="V1002" s="40" t="s">
        <v>85</v>
      </c>
      <c r="W1002" s="15">
        <v>2</v>
      </c>
      <c r="X1002" s="15"/>
      <c r="Y1002" s="15" t="s">
        <v>71</v>
      </c>
      <c r="Z1002" s="15"/>
      <c r="AA1002" s="15"/>
      <c r="AB1002" s="5"/>
      <c r="AC1002" s="5"/>
      <c r="AD1002" s="5"/>
      <c r="AE1002" s="5"/>
      <c r="AF1002" s="4"/>
      <c r="AG1002" s="3"/>
      <c r="AH1002" s="67"/>
      <c r="AI1002"/>
      <c r="AJ1002" s="67"/>
      <c r="AK1002"/>
      <c r="AL1002" s="1"/>
      <c r="AM1002" s="1"/>
      <c r="AN1002" s="1"/>
      <c r="AO1002" s="39">
        <f t="shared" si="39"/>
        <v>0</v>
      </c>
      <c r="AP1002" s="39"/>
      <c r="AQ1002" s="39">
        <f t="shared" si="40"/>
        <v>0</v>
      </c>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row>
    <row r="1003" spans="1:84" s="2" customFormat="1" ht="16.5" thickBot="1" x14ac:dyDescent="0.3">
      <c r="A1003" s="38">
        <v>1002</v>
      </c>
      <c r="B1003" s="64">
        <v>22</v>
      </c>
      <c r="C1003" s="74" t="s">
        <v>94</v>
      </c>
      <c r="D1003" s="71"/>
      <c r="E1003" s="58"/>
      <c r="F1003" s="73"/>
      <c r="G1003" s="59">
        <v>0</v>
      </c>
      <c r="H1003" s="59">
        <v>0</v>
      </c>
      <c r="I1003" s="58"/>
      <c r="J1003" s="55"/>
      <c r="K1003" s="55" t="s">
        <v>93</v>
      </c>
      <c r="L1003" s="55"/>
      <c r="M1003" s="55"/>
      <c r="N1003" s="56"/>
      <c r="O1003" s="55"/>
      <c r="P1003" s="55"/>
      <c r="Q1003" s="55"/>
      <c r="R1003" s="55"/>
      <c r="S1003" s="55"/>
      <c r="T1003" s="54">
        <v>1</v>
      </c>
      <c r="U1003" s="53" t="s">
        <v>228</v>
      </c>
      <c r="V1003" s="40" t="s">
        <v>85</v>
      </c>
      <c r="W1003" s="15">
        <v>2</v>
      </c>
      <c r="X1003" s="15"/>
      <c r="Y1003" s="15" t="s">
        <v>71</v>
      </c>
      <c r="Z1003" s="15"/>
      <c r="AA1003" s="15"/>
      <c r="AB1003" s="5"/>
      <c r="AC1003" s="5"/>
      <c r="AD1003" s="5"/>
      <c r="AE1003" s="5"/>
      <c r="AF1003" s="4"/>
      <c r="AG1003" s="3"/>
      <c r="AH1003" s="67"/>
      <c r="AI1003"/>
      <c r="AJ1003" s="67"/>
      <c r="AK1003"/>
      <c r="AL1003" s="1"/>
      <c r="AM1003" s="1"/>
      <c r="AN1003" s="1"/>
      <c r="AO1003" s="39">
        <f t="shared" si="39"/>
        <v>0</v>
      </c>
      <c r="AP1003" s="39"/>
      <c r="AQ1003" s="39">
        <f t="shared" si="40"/>
        <v>0</v>
      </c>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row>
    <row r="1004" spans="1:84" s="2" customFormat="1" ht="16.5" thickBot="1" x14ac:dyDescent="0.3">
      <c r="A1004" s="38">
        <v>1003</v>
      </c>
      <c r="B1004" s="64">
        <v>23</v>
      </c>
      <c r="C1004" s="74" t="s">
        <v>77</v>
      </c>
      <c r="D1004" s="71"/>
      <c r="E1004" s="58"/>
      <c r="F1004" s="73"/>
      <c r="G1004" s="59">
        <v>0</v>
      </c>
      <c r="H1004" s="59">
        <v>0</v>
      </c>
      <c r="I1004" s="58"/>
      <c r="J1004" s="55"/>
      <c r="K1004" s="55" t="s">
        <v>77</v>
      </c>
      <c r="L1004" s="55"/>
      <c r="M1004" s="55"/>
      <c r="N1004" s="56"/>
      <c r="O1004" s="55"/>
      <c r="P1004" s="55"/>
      <c r="Q1004" s="55"/>
      <c r="R1004" s="55"/>
      <c r="S1004" s="55"/>
      <c r="T1004" s="54">
        <v>1</v>
      </c>
      <c r="U1004" s="53" t="s">
        <v>228</v>
      </c>
      <c r="V1004" s="40" t="s">
        <v>85</v>
      </c>
      <c r="W1004" s="15">
        <v>2</v>
      </c>
      <c r="X1004" s="15"/>
      <c r="Y1004" s="15" t="s">
        <v>71</v>
      </c>
      <c r="Z1004" s="15"/>
      <c r="AA1004" s="15"/>
      <c r="AB1004" s="5"/>
      <c r="AC1004" s="5"/>
      <c r="AD1004" s="5"/>
      <c r="AE1004" s="5"/>
      <c r="AF1004" s="4"/>
      <c r="AG1004" s="3"/>
      <c r="AH1004" s="67"/>
      <c r="AI1004"/>
      <c r="AJ1004" s="67"/>
      <c r="AK1004"/>
      <c r="AL1004" s="1"/>
      <c r="AM1004" s="1"/>
      <c r="AN1004" s="1"/>
      <c r="AO1004" s="39">
        <f t="shared" si="39"/>
        <v>0</v>
      </c>
      <c r="AP1004" s="39"/>
      <c r="AQ1004" s="39">
        <f t="shared" si="40"/>
        <v>0</v>
      </c>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row>
    <row r="1005" spans="1:84" s="2" customFormat="1" ht="16.5" thickBot="1" x14ac:dyDescent="0.3">
      <c r="A1005" s="38">
        <v>1004</v>
      </c>
      <c r="B1005" s="64">
        <v>24</v>
      </c>
      <c r="C1005" s="72" t="s">
        <v>92</v>
      </c>
      <c r="D1005" s="71"/>
      <c r="E1005" s="68"/>
      <c r="F1005" s="70"/>
      <c r="G1005" s="59">
        <v>0</v>
      </c>
      <c r="H1005" s="59">
        <v>0</v>
      </c>
      <c r="I1005" s="69"/>
      <c r="J1005" s="68"/>
      <c r="K1005" s="68" t="s">
        <v>91</v>
      </c>
      <c r="L1005" s="55"/>
      <c r="M1005" s="55"/>
      <c r="N1005" s="56"/>
      <c r="O1005" s="55"/>
      <c r="P1005" s="55"/>
      <c r="Q1005" s="55"/>
      <c r="R1005" s="55"/>
      <c r="S1005" s="55"/>
      <c r="T1005" s="54">
        <v>1</v>
      </c>
      <c r="U1005" s="53" t="s">
        <v>228</v>
      </c>
      <c r="V1005" s="40" t="s">
        <v>85</v>
      </c>
      <c r="W1005" s="15">
        <v>2</v>
      </c>
      <c r="X1005" s="15"/>
      <c r="Y1005" s="15" t="s">
        <v>71</v>
      </c>
      <c r="Z1005" s="15"/>
      <c r="AA1005" s="15"/>
      <c r="AB1005" s="5"/>
      <c r="AC1005" s="5"/>
      <c r="AD1005" s="5"/>
      <c r="AE1005" s="5"/>
      <c r="AF1005" s="4"/>
      <c r="AG1005" s="3"/>
      <c r="AH1005" s="67"/>
      <c r="AI1005"/>
      <c r="AJ1005" s="67"/>
      <c r="AK1005"/>
      <c r="AL1005" s="1"/>
      <c r="AM1005" s="1"/>
      <c r="AN1005" s="1"/>
      <c r="AO1005" s="39">
        <f t="shared" si="39"/>
        <v>0</v>
      </c>
      <c r="AP1005" s="39"/>
      <c r="AQ1005" s="39">
        <f t="shared" si="40"/>
        <v>0</v>
      </c>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row>
    <row r="1006" spans="1:84" x14ac:dyDescent="0.25">
      <c r="A1006" s="38">
        <v>1005</v>
      </c>
      <c r="B1006" s="64">
        <v>25</v>
      </c>
      <c r="C1006" s="155" t="s">
        <v>229</v>
      </c>
      <c r="D1006" s="154"/>
      <c r="E1006" s="153"/>
      <c r="F1006" s="152"/>
      <c r="G1006" s="151"/>
      <c r="H1006" s="150"/>
      <c r="I1006" s="150"/>
      <c r="J1006" s="55"/>
      <c r="K1006" s="55"/>
      <c r="L1006" s="55"/>
      <c r="M1006" s="55"/>
      <c r="N1006" s="56"/>
      <c r="O1006" s="55"/>
      <c r="P1006" s="55"/>
      <c r="Q1006" s="55"/>
      <c r="R1006" s="55"/>
      <c r="S1006" s="55"/>
      <c r="T1006" s="54">
        <v>1</v>
      </c>
      <c r="U1006" s="53" t="s">
        <v>228</v>
      </c>
      <c r="V1006" s="40" t="s">
        <v>85</v>
      </c>
      <c r="W1006" s="15">
        <v>2</v>
      </c>
      <c r="X1006" s="15"/>
      <c r="Y1006" s="15" t="s">
        <v>71</v>
      </c>
      <c r="Z1006" s="15"/>
      <c r="AA1006" s="15"/>
      <c r="AH1006" s="67"/>
      <c r="AI1006"/>
      <c r="AJ1006" s="67"/>
      <c r="AK1006"/>
      <c r="AO1006" s="39">
        <f t="shared" si="39"/>
        <v>0</v>
      </c>
      <c r="AP1006" s="39"/>
      <c r="AQ1006" s="39">
        <f t="shared" si="40"/>
        <v>0</v>
      </c>
    </row>
    <row r="1007" spans="1:84" x14ac:dyDescent="0.25">
      <c r="A1007" s="38">
        <v>1006</v>
      </c>
      <c r="B1007" s="64">
        <v>26</v>
      </c>
      <c r="C1007" s="63" t="s">
        <v>90</v>
      </c>
      <c r="D1007" s="62"/>
      <c r="E1007" s="61">
        <f>SUBTOTAL(9,G985:G1005)</f>
        <v>5</v>
      </c>
      <c r="F1007" s="60"/>
      <c r="G1007" s="59"/>
      <c r="H1007" s="58"/>
      <c r="I1007" s="57"/>
      <c r="J1007" s="55"/>
      <c r="K1007" s="55" t="s">
        <v>89</v>
      </c>
      <c r="L1007" s="55"/>
      <c r="M1007" s="55"/>
      <c r="N1007" s="56"/>
      <c r="O1007" s="55"/>
      <c r="P1007" s="55"/>
      <c r="Q1007" s="55"/>
      <c r="R1007" s="55"/>
      <c r="S1007" s="55"/>
      <c r="T1007" s="54">
        <v>1</v>
      </c>
      <c r="U1007" s="53" t="s">
        <v>228</v>
      </c>
      <c r="V1007" s="40" t="s">
        <v>85</v>
      </c>
      <c r="W1007" s="15">
        <v>2</v>
      </c>
      <c r="X1007" s="15"/>
      <c r="Y1007" s="15" t="s">
        <v>71</v>
      </c>
      <c r="Z1007" s="15"/>
      <c r="AA1007" s="15"/>
      <c r="AH1007" s="67"/>
      <c r="AI1007"/>
      <c r="AJ1007" s="67"/>
      <c r="AK1007"/>
      <c r="AO1007" s="39">
        <f t="shared" si="39"/>
        <v>0</v>
      </c>
      <c r="AP1007" s="39"/>
      <c r="AQ1007" s="39">
        <f t="shared" si="40"/>
        <v>0</v>
      </c>
    </row>
    <row r="1008" spans="1:84" ht="16.5" thickBot="1" x14ac:dyDescent="0.3">
      <c r="A1008" s="38">
        <v>1007</v>
      </c>
      <c r="B1008" s="52">
        <v>27</v>
      </c>
      <c r="C1008" s="51" t="s">
        <v>88</v>
      </c>
      <c r="D1008" s="50"/>
      <c r="E1008" s="49">
        <f>SUBTOTAL(9,H985:H1005)</f>
        <v>5</v>
      </c>
      <c r="F1008" s="48">
        <f>SUBTOTAL(9,H985:H1001)</f>
        <v>5</v>
      </c>
      <c r="G1008" s="47"/>
      <c r="H1008" s="46"/>
      <c r="I1008" s="46"/>
      <c r="J1008" s="45"/>
      <c r="K1008" s="43" t="s">
        <v>87</v>
      </c>
      <c r="L1008" s="43"/>
      <c r="M1008" s="43"/>
      <c r="N1008" s="44"/>
      <c r="O1008" s="43"/>
      <c r="P1008" s="43"/>
      <c r="Q1008" s="43"/>
      <c r="R1008" s="43"/>
      <c r="S1008" s="43"/>
      <c r="T1008" s="42">
        <v>1</v>
      </c>
      <c r="U1008" s="148" t="s">
        <v>228</v>
      </c>
      <c r="V1008" s="40" t="s">
        <v>85</v>
      </c>
      <c r="W1008" s="15">
        <v>2</v>
      </c>
      <c r="X1008" s="15"/>
      <c r="Y1008" s="15" t="s">
        <v>71</v>
      </c>
      <c r="Z1008" s="15"/>
      <c r="AA1008" s="15"/>
      <c r="AH1008" s="67"/>
      <c r="AI1008"/>
      <c r="AJ1008" s="67"/>
      <c r="AK1008"/>
      <c r="AO1008" s="39">
        <f t="shared" si="39"/>
        <v>0</v>
      </c>
      <c r="AP1008" s="39"/>
      <c r="AQ1008" s="39">
        <f t="shared" si="40"/>
        <v>0</v>
      </c>
    </row>
    <row r="1009" spans="1:43" ht="16.5" thickBot="1" x14ac:dyDescent="0.3">
      <c r="A1009" s="38">
        <v>1008</v>
      </c>
      <c r="G1009" s="13"/>
      <c r="U1009" s="2" t="s">
        <v>194</v>
      </c>
      <c r="V1009" s="40"/>
      <c r="W1009" s="15"/>
      <c r="X1009" s="15"/>
      <c r="Y1009" s="15" t="s">
        <v>71</v>
      </c>
      <c r="Z1009" s="15"/>
      <c r="AA1009" s="15"/>
      <c r="AH1009" s="67"/>
      <c r="AI1009"/>
      <c r="AJ1009" s="67"/>
      <c r="AK1009"/>
      <c r="AO1009" s="39">
        <f t="shared" si="39"/>
        <v>0</v>
      </c>
      <c r="AP1009" s="39"/>
      <c r="AQ1009" s="39">
        <f t="shared" si="40"/>
        <v>0</v>
      </c>
    </row>
    <row r="1010" spans="1:43" x14ac:dyDescent="0.25">
      <c r="A1010" s="38">
        <v>1009</v>
      </c>
      <c r="B1010" s="105">
        <v>1</v>
      </c>
      <c r="C1010" s="104" t="s">
        <v>36</v>
      </c>
      <c r="D1010" s="103"/>
      <c r="E1010" s="101"/>
      <c r="F1010" s="102"/>
      <c r="G1010" s="101" t="s">
        <v>225</v>
      </c>
      <c r="H1010" s="98"/>
      <c r="I1010" s="98"/>
      <c r="J1010" s="98"/>
      <c r="K1010" s="100" t="s">
        <v>118</v>
      </c>
      <c r="L1010" s="98"/>
      <c r="M1010" s="98"/>
      <c r="N1010" s="99"/>
      <c r="O1010" s="98"/>
      <c r="P1010" s="98"/>
      <c r="Q1010" s="98"/>
      <c r="R1010" s="98"/>
      <c r="S1010" s="98"/>
      <c r="T1010" s="97">
        <v>2</v>
      </c>
      <c r="U1010" s="96" t="s">
        <v>225</v>
      </c>
      <c r="V1010" s="40" t="s">
        <v>117</v>
      </c>
      <c r="W1010" s="15"/>
      <c r="X1010" s="15"/>
      <c r="Y1010" s="15" t="s">
        <v>71</v>
      </c>
      <c r="Z1010" s="15"/>
      <c r="AA1010" s="15"/>
      <c r="AH1010" s="67"/>
      <c r="AI1010"/>
      <c r="AJ1010" s="67"/>
      <c r="AK1010"/>
      <c r="AO1010" s="39">
        <f t="shared" si="39"/>
        <v>0</v>
      </c>
      <c r="AP1010" s="39"/>
      <c r="AQ1010" s="39">
        <f t="shared" si="40"/>
        <v>0</v>
      </c>
    </row>
    <row r="1011" spans="1:43" ht="16.5" thickBot="1" x14ac:dyDescent="0.3">
      <c r="A1011" s="38">
        <v>1010</v>
      </c>
      <c r="B1011" s="64">
        <v>2</v>
      </c>
      <c r="C1011" s="66" t="s">
        <v>116</v>
      </c>
      <c r="D1011" s="65"/>
      <c r="E1011" s="55"/>
      <c r="F1011" s="56"/>
      <c r="H1011" s="55"/>
      <c r="I1011" s="58"/>
      <c r="J1011" s="55"/>
      <c r="K1011" s="55" t="s">
        <v>115</v>
      </c>
      <c r="L1011" s="55"/>
      <c r="M1011" s="55"/>
      <c r="N1011" s="56"/>
      <c r="O1011" s="55"/>
      <c r="P1011" s="55"/>
      <c r="Q1011" s="55"/>
      <c r="R1011" s="55"/>
      <c r="S1011" s="55"/>
      <c r="T1011" s="54">
        <v>2</v>
      </c>
      <c r="U1011" s="53" t="s">
        <v>225</v>
      </c>
      <c r="V1011" s="40" t="s">
        <v>114</v>
      </c>
      <c r="W1011" s="15"/>
      <c r="X1011" s="15"/>
      <c r="Y1011" s="15" t="s">
        <v>71</v>
      </c>
      <c r="Z1011" s="15"/>
      <c r="AA1011" s="15"/>
      <c r="AH1011" s="67"/>
      <c r="AI1011"/>
      <c r="AJ1011" s="67"/>
      <c r="AK1011"/>
      <c r="AO1011" s="39">
        <f t="shared" si="39"/>
        <v>0</v>
      </c>
      <c r="AP1011" s="39"/>
      <c r="AQ1011" s="39">
        <f t="shared" si="40"/>
        <v>0</v>
      </c>
    </row>
    <row r="1012" spans="1:43" ht="21.75" thickBot="1" x14ac:dyDescent="0.3">
      <c r="A1012" s="38">
        <v>1011</v>
      </c>
      <c r="B1012" s="64">
        <v>3</v>
      </c>
      <c r="C1012" s="92" t="s">
        <v>113</v>
      </c>
      <c r="D1012" s="91" t="s">
        <v>112</v>
      </c>
      <c r="E1012" s="87" t="s">
        <v>111</v>
      </c>
      <c r="F1012" s="90" t="s">
        <v>110</v>
      </c>
      <c r="G1012" s="89"/>
      <c r="H1012" s="86"/>
      <c r="I1012" s="87"/>
      <c r="J1012" s="86"/>
      <c r="K1012" s="86" t="s">
        <v>103</v>
      </c>
      <c r="L1012" s="87">
        <v>1079</v>
      </c>
      <c r="M1012" s="87">
        <v>1197</v>
      </c>
      <c r="N1012" s="88"/>
      <c r="O1012" s="87"/>
      <c r="P1012" s="87" t="s">
        <v>108</v>
      </c>
      <c r="Q1012" s="87">
        <v>2</v>
      </c>
      <c r="R1012" s="87"/>
      <c r="S1012" s="86"/>
      <c r="T1012" s="85">
        <v>2</v>
      </c>
      <c r="U1012" s="84" t="s">
        <v>225</v>
      </c>
      <c r="V1012" s="40" t="s">
        <v>102</v>
      </c>
      <c r="W1012" s="15">
        <v>2</v>
      </c>
      <c r="X1012" s="15"/>
      <c r="Y1012" s="15" t="s">
        <v>71</v>
      </c>
      <c r="Z1012" s="15"/>
      <c r="AA1012" s="15"/>
      <c r="AH1012" s="67"/>
      <c r="AI1012"/>
      <c r="AJ1012" s="67"/>
      <c r="AK1012"/>
      <c r="AO1012" s="39" t="str">
        <f t="shared" si="39"/>
        <v>BOC District 2</v>
      </c>
      <c r="AP1012" s="39"/>
      <c r="AQ1012" s="39">
        <f t="shared" si="40"/>
        <v>0</v>
      </c>
    </row>
    <row r="1013" spans="1:43" thickBot="1" x14ac:dyDescent="0.3">
      <c r="A1013" s="38">
        <v>1012</v>
      </c>
      <c r="B1013" s="64">
        <v>4</v>
      </c>
      <c r="C1013" s="66" t="str">
        <f>IF(G1013=1,AO1013," ")</f>
        <v xml:space="preserve">Alicia Adams </v>
      </c>
      <c r="D1013" s="71"/>
      <c r="E1013" s="82">
        <v>1079</v>
      </c>
      <c r="F1013" s="80">
        <v>135</v>
      </c>
      <c r="G1013" s="58">
        <v>1</v>
      </c>
      <c r="H1013" s="58">
        <v>1</v>
      </c>
      <c r="I1013" s="58" t="str">
        <f>IF(C1013=$AI$5,$AJ$5," ")</f>
        <v>REP</v>
      </c>
      <c r="J1013" s="55" t="s">
        <v>104</v>
      </c>
      <c r="K1013" s="55" t="s">
        <v>103</v>
      </c>
      <c r="L1013" s="55"/>
      <c r="M1013" s="55"/>
      <c r="N1013" s="56"/>
      <c r="O1013" s="55"/>
      <c r="P1013" s="55"/>
      <c r="Q1013" s="55"/>
      <c r="R1013" s="55"/>
      <c r="S1013" s="55"/>
      <c r="T1013" s="54">
        <v>2</v>
      </c>
      <c r="U1013" s="53" t="s">
        <v>225</v>
      </c>
      <c r="V1013" s="40" t="s">
        <v>102</v>
      </c>
      <c r="W1013" s="15">
        <v>2</v>
      </c>
      <c r="X1013" s="15"/>
      <c r="Y1013" s="15" t="s">
        <v>71</v>
      </c>
      <c r="Z1013" s="15"/>
      <c r="AA1013" s="15"/>
      <c r="AB1013" s="4">
        <v>135</v>
      </c>
      <c r="AC1013" s="5" t="s">
        <v>227</v>
      </c>
      <c r="AD1013" s="83" t="s">
        <v>107</v>
      </c>
      <c r="AI1013"/>
      <c r="AJ1013" s="67"/>
      <c r="AK1013"/>
      <c r="AO1013" s="39" t="str">
        <f t="shared" si="39"/>
        <v xml:space="preserve">Alicia Adams </v>
      </c>
      <c r="AP1013" s="39"/>
      <c r="AQ1013" s="39">
        <f t="shared" si="40"/>
        <v>0</v>
      </c>
    </row>
    <row r="1014" spans="1:43" thickBot="1" x14ac:dyDescent="0.3">
      <c r="A1014" s="38">
        <v>1013</v>
      </c>
      <c r="B1014" s="64">
        <v>5</v>
      </c>
      <c r="C1014" s="66" t="str">
        <f>IF(G1014=1,AO1014," ")</f>
        <v>Erick Allen</v>
      </c>
      <c r="D1014" s="71"/>
      <c r="E1014" s="81">
        <v>1079</v>
      </c>
      <c r="F1014" s="80">
        <v>136</v>
      </c>
      <c r="G1014" s="58">
        <v>1</v>
      </c>
      <c r="H1014" s="58">
        <f>G1014</f>
        <v>1</v>
      </c>
      <c r="I1014" s="58" t="str">
        <f>IF(C1014=$AI$6,$AJ$6," ")</f>
        <v>DEM</v>
      </c>
      <c r="J1014" s="55" t="s">
        <v>104</v>
      </c>
      <c r="K1014" s="55" t="s">
        <v>103</v>
      </c>
      <c r="L1014" s="55"/>
      <c r="M1014" s="55"/>
      <c r="N1014" s="56"/>
      <c r="O1014" s="55"/>
      <c r="P1014" s="55"/>
      <c r="Q1014" s="55"/>
      <c r="R1014" s="55"/>
      <c r="S1014" s="55"/>
      <c r="T1014" s="54">
        <v>2</v>
      </c>
      <c r="U1014" s="53" t="s">
        <v>225</v>
      </c>
      <c r="V1014" s="40" t="s">
        <v>102</v>
      </c>
      <c r="W1014" s="15">
        <v>2</v>
      </c>
      <c r="X1014" s="15"/>
      <c r="Y1014" s="15" t="s">
        <v>71</v>
      </c>
      <c r="Z1014" s="15"/>
      <c r="AA1014" s="15"/>
      <c r="AB1014" s="4">
        <v>137</v>
      </c>
      <c r="AC1014" s="5" t="s">
        <v>226</v>
      </c>
      <c r="AD1014" s="83" t="s">
        <v>107</v>
      </c>
      <c r="AI1014"/>
      <c r="AJ1014" s="67"/>
      <c r="AK1014"/>
      <c r="AO1014" s="39" t="str">
        <f t="shared" si="39"/>
        <v>Erick Allen</v>
      </c>
      <c r="AP1014" s="39"/>
      <c r="AQ1014" s="39">
        <f t="shared" si="40"/>
        <v>0</v>
      </c>
    </row>
    <row r="1015" spans="1:43" thickBot="1" x14ac:dyDescent="0.3">
      <c r="A1015" s="38">
        <v>1014</v>
      </c>
      <c r="B1015" s="64">
        <v>6</v>
      </c>
      <c r="C1015" s="66" t="str">
        <f>IF(G1015=1,AO1015," ")</f>
        <v>Jaha V. Howard</v>
      </c>
      <c r="D1015" s="71"/>
      <c r="E1015" s="81">
        <v>1197</v>
      </c>
      <c r="F1015" s="80">
        <v>138</v>
      </c>
      <c r="G1015" s="58">
        <v>1</v>
      </c>
      <c r="H1015" s="58">
        <f>G1015</f>
        <v>1</v>
      </c>
      <c r="I1015" s="58" t="str">
        <f>IF(C1015=$AI$7,$AJ$7," ")</f>
        <v>DEM</v>
      </c>
      <c r="J1015" s="55" t="s">
        <v>104</v>
      </c>
      <c r="K1015" s="55" t="s">
        <v>103</v>
      </c>
      <c r="L1015" s="55"/>
      <c r="M1015" s="55"/>
      <c r="N1015" s="56"/>
      <c r="O1015" s="55"/>
      <c r="P1015" s="55"/>
      <c r="Q1015" s="55"/>
      <c r="R1015" s="55"/>
      <c r="S1015" s="55"/>
      <c r="T1015" s="54">
        <v>2</v>
      </c>
      <c r="U1015" s="53" t="s">
        <v>225</v>
      </c>
      <c r="V1015" s="40" t="s">
        <v>102</v>
      </c>
      <c r="W1015" s="15">
        <v>2</v>
      </c>
      <c r="X1015" s="15"/>
      <c r="Y1015" s="15" t="s">
        <v>71</v>
      </c>
      <c r="Z1015" s="15"/>
      <c r="AA1015" s="15"/>
      <c r="AI1015"/>
      <c r="AJ1015" s="67"/>
      <c r="AK1015"/>
      <c r="AO1015" s="39" t="str">
        <f t="shared" si="39"/>
        <v>Jaha V. Howard</v>
      </c>
      <c r="AP1015" s="39"/>
      <c r="AQ1015" s="39">
        <f t="shared" si="40"/>
        <v>0</v>
      </c>
    </row>
    <row r="1016" spans="1:43" thickBot="1" x14ac:dyDescent="0.3">
      <c r="A1016" s="38">
        <v>1015</v>
      </c>
      <c r="B1016" s="64">
        <v>7</v>
      </c>
      <c r="C1016" s="66" t="str">
        <f>IF(G1016=1,AO1016," ")</f>
        <v>Tanisha Whorton</v>
      </c>
      <c r="D1016" s="71"/>
      <c r="E1016" s="81">
        <v>1197</v>
      </c>
      <c r="F1016" s="80">
        <v>138</v>
      </c>
      <c r="G1016" s="58">
        <v>1</v>
      </c>
      <c r="H1016" s="58">
        <f>G1016</f>
        <v>1</v>
      </c>
      <c r="I1016" s="58" t="str">
        <f>IF(C1016=$AI$8,$AJ$8," ")</f>
        <v>DEM</v>
      </c>
      <c r="J1016" s="55" t="s">
        <v>104</v>
      </c>
      <c r="K1016" s="55" t="s">
        <v>103</v>
      </c>
      <c r="L1016" s="55"/>
      <c r="M1016" s="55"/>
      <c r="N1016" s="56"/>
      <c r="O1016" s="55"/>
      <c r="P1016" s="55"/>
      <c r="Q1016" s="55"/>
      <c r="R1016" s="55"/>
      <c r="S1016" s="55"/>
      <c r="T1016" s="54">
        <v>2</v>
      </c>
      <c r="U1016" s="53" t="s">
        <v>225</v>
      </c>
      <c r="V1016" s="40" t="s">
        <v>102</v>
      </c>
      <c r="W1016" s="15">
        <v>2</v>
      </c>
      <c r="X1016" s="15"/>
      <c r="Y1016" s="15" t="s">
        <v>71</v>
      </c>
      <c r="Z1016" s="15"/>
      <c r="AA1016" s="15"/>
      <c r="AB1016" s="4">
        <v>136</v>
      </c>
      <c r="AC1016" s="5" t="s">
        <v>227</v>
      </c>
      <c r="AD1016" s="5" t="s">
        <v>105</v>
      </c>
      <c r="AI1016"/>
      <c r="AJ1016" s="67"/>
      <c r="AK1016"/>
      <c r="AO1016" s="39" t="str">
        <f t="shared" si="39"/>
        <v>Tanisha Whorton</v>
      </c>
      <c r="AP1016" s="39"/>
      <c r="AQ1016" s="39">
        <f t="shared" si="40"/>
        <v>0</v>
      </c>
    </row>
    <row r="1017" spans="1:43" thickBot="1" x14ac:dyDescent="0.3">
      <c r="A1017" s="38">
        <v>1016</v>
      </c>
      <c r="B1017" s="64">
        <v>8</v>
      </c>
      <c r="C1017" s="66" t="str">
        <f>IF(G1017=1,AO1017," ")</f>
        <v>Tracy Stevenson</v>
      </c>
      <c r="D1017" s="71"/>
      <c r="E1017" s="81">
        <v>1197</v>
      </c>
      <c r="F1017" s="80">
        <v>138</v>
      </c>
      <c r="G1017" s="58">
        <v>1</v>
      </c>
      <c r="H1017" s="58">
        <f>G1017</f>
        <v>1</v>
      </c>
      <c r="I1017" s="58" t="str">
        <f>IF(C1017=$AI$9,$AJ$9," ")</f>
        <v>DEM</v>
      </c>
      <c r="J1017" s="55" t="s">
        <v>104</v>
      </c>
      <c r="K1017" s="55" t="s">
        <v>103</v>
      </c>
      <c r="L1017" s="55"/>
      <c r="M1017" s="55"/>
      <c r="N1017" s="56"/>
      <c r="O1017" s="55"/>
      <c r="P1017" s="55"/>
      <c r="Q1017" s="55"/>
      <c r="R1017" s="55"/>
      <c r="S1017" s="55"/>
      <c r="T1017" s="54">
        <v>2</v>
      </c>
      <c r="U1017" s="53" t="s">
        <v>225</v>
      </c>
      <c r="V1017" s="40" t="s">
        <v>102</v>
      </c>
      <c r="W1017" s="15">
        <v>2</v>
      </c>
      <c r="X1017" s="15"/>
      <c r="Y1017" s="15" t="s">
        <v>71</v>
      </c>
      <c r="Z1017" s="15"/>
      <c r="AA1017" s="15"/>
      <c r="AB1017" s="4">
        <v>138</v>
      </c>
      <c r="AC1017" s="5" t="s">
        <v>226</v>
      </c>
      <c r="AD1017" s="5" t="s">
        <v>105</v>
      </c>
      <c r="AI1017"/>
      <c r="AJ1017" s="67"/>
      <c r="AK1017"/>
      <c r="AO1017" s="39" t="str">
        <f t="shared" si="39"/>
        <v>Tracy Stevenson</v>
      </c>
      <c r="AP1017" s="39"/>
      <c r="AQ1017" s="39">
        <f t="shared" si="40"/>
        <v>0</v>
      </c>
    </row>
    <row r="1018" spans="1:43" ht="15" x14ac:dyDescent="0.25">
      <c r="A1018" s="38">
        <v>1017</v>
      </c>
      <c r="B1018" s="64">
        <v>9</v>
      </c>
      <c r="C1018" s="74" t="str">
        <f>IF(G1018=1,AQ1018,IF(G1018="BLK",$AI$17," "))</f>
        <v xml:space="preserve"> </v>
      </c>
      <c r="D1018" s="129"/>
      <c r="E1018" s="55"/>
      <c r="F1018" s="56"/>
      <c r="G1018" s="58"/>
      <c r="H1018" s="58"/>
      <c r="I1018" s="58" t="str">
        <f>IF(C1018=$AI$10,$AJ$10," ")</f>
        <v xml:space="preserve"> </v>
      </c>
      <c r="J1018" s="55"/>
      <c r="K1018" s="55" t="s">
        <v>103</v>
      </c>
      <c r="L1018" s="55"/>
      <c r="M1018" s="55"/>
      <c r="N1018" s="56"/>
      <c r="O1018" s="55"/>
      <c r="P1018" s="55"/>
      <c r="Q1018" s="55"/>
      <c r="R1018" s="55"/>
      <c r="S1018" s="55"/>
      <c r="T1018" s="54">
        <v>2</v>
      </c>
      <c r="U1018" s="53" t="s">
        <v>225</v>
      </c>
      <c r="V1018" s="40" t="s">
        <v>102</v>
      </c>
      <c r="W1018" s="15">
        <v>2</v>
      </c>
      <c r="X1018" s="15"/>
      <c r="Y1018" s="15" t="s">
        <v>71</v>
      </c>
      <c r="Z1018" s="15"/>
      <c r="AA1018" s="15"/>
      <c r="AI1018"/>
      <c r="AJ1018" s="67"/>
      <c r="AK1018"/>
      <c r="AO1018" s="39" t="str">
        <f t="shared" si="39"/>
        <v>BLANK</v>
      </c>
      <c r="AP1018" s="39"/>
      <c r="AQ1018" s="39">
        <f t="shared" si="40"/>
        <v>0</v>
      </c>
    </row>
    <row r="1019" spans="1:43" ht="15" x14ac:dyDescent="0.25">
      <c r="A1019" s="38">
        <v>1018</v>
      </c>
      <c r="B1019" s="64">
        <v>10</v>
      </c>
      <c r="C1019" s="66" t="str">
        <f>IF(G1019=1,AO1019," ")</f>
        <v xml:space="preserve"> </v>
      </c>
      <c r="D1019" s="65"/>
      <c r="E1019" s="55"/>
      <c r="F1019" s="56"/>
      <c r="G1019" s="58"/>
      <c r="H1019" s="58"/>
      <c r="I1019" s="58" t="str">
        <f>IF(C1019=$AI$10,$AJ$10," ")</f>
        <v xml:space="preserve"> </v>
      </c>
      <c r="J1019" s="55"/>
      <c r="K1019" s="55" t="s">
        <v>103</v>
      </c>
      <c r="L1019" s="55"/>
      <c r="M1019" s="55"/>
      <c r="N1019" s="56"/>
      <c r="O1019" s="55"/>
      <c r="P1019" s="55"/>
      <c r="Q1019" s="55"/>
      <c r="R1019" s="55"/>
      <c r="S1019" s="55"/>
      <c r="T1019" s="54">
        <v>2</v>
      </c>
      <c r="U1019" s="53" t="s">
        <v>225</v>
      </c>
      <c r="V1019" s="40" t="s">
        <v>102</v>
      </c>
      <c r="W1019" s="15">
        <v>2</v>
      </c>
      <c r="X1019" s="15"/>
      <c r="Y1019" s="15" t="s">
        <v>71</v>
      </c>
      <c r="Z1019" s="15"/>
      <c r="AA1019" s="15"/>
      <c r="AI1019"/>
      <c r="AJ1019" s="67"/>
      <c r="AK1019"/>
      <c r="AO1019" s="39" t="str">
        <f t="shared" si="39"/>
        <v>Write In</v>
      </c>
      <c r="AP1019" s="39"/>
      <c r="AQ1019" s="39">
        <f t="shared" si="40"/>
        <v>0</v>
      </c>
    </row>
    <row r="1020" spans="1:43" hidden="1" x14ac:dyDescent="0.25">
      <c r="A1020" s="75">
        <v>1019</v>
      </c>
      <c r="B1020" s="64">
        <v>11</v>
      </c>
      <c r="C1020" s="79" t="s">
        <v>101</v>
      </c>
      <c r="D1020" s="78"/>
      <c r="E1020" s="55"/>
      <c r="F1020" s="56"/>
      <c r="G1020" s="59"/>
      <c r="H1020" s="58"/>
      <c r="I1020" s="58"/>
      <c r="J1020" s="55"/>
      <c r="K1020" s="55" t="s">
        <v>100</v>
      </c>
      <c r="L1020" s="55"/>
      <c r="M1020" s="55"/>
      <c r="N1020" s="56"/>
      <c r="O1020" s="55"/>
      <c r="P1020" s="55"/>
      <c r="Q1020" s="55"/>
      <c r="R1020" s="55"/>
      <c r="S1020" s="55"/>
      <c r="T1020" s="55"/>
      <c r="U1020" s="53" t="s">
        <v>225</v>
      </c>
      <c r="V1020" s="40" t="s">
        <v>99</v>
      </c>
      <c r="W1020" s="15"/>
      <c r="X1020" s="15"/>
      <c r="Y1020" s="15" t="s">
        <v>71</v>
      </c>
      <c r="Z1020" s="15"/>
      <c r="AA1020" s="15"/>
      <c r="AI1020"/>
      <c r="AJ1020" s="67"/>
      <c r="AK1020"/>
      <c r="AO1020" s="39">
        <f t="shared" si="39"/>
        <v>0</v>
      </c>
      <c r="AP1020" s="39"/>
      <c r="AQ1020" s="39" t="str">
        <f t="shared" si="40"/>
        <v>BOC District 4</v>
      </c>
    </row>
    <row r="1021" spans="1:43" ht="15" hidden="1" x14ac:dyDescent="0.25">
      <c r="A1021" s="75">
        <v>1020</v>
      </c>
      <c r="B1021" s="64">
        <v>12</v>
      </c>
      <c r="C1021" s="66" t="str">
        <f>IF(G1021=1,AQ1021," ")</f>
        <v xml:space="preserve"> </v>
      </c>
      <c r="D1021" s="65"/>
      <c r="E1021" s="55"/>
      <c r="F1021" s="56"/>
      <c r="G1021" s="58"/>
      <c r="H1021" s="58"/>
      <c r="I1021" s="58" t="str">
        <f>IF(C1021=$AI$13,$AJ$13," ")</f>
        <v xml:space="preserve"> </v>
      </c>
      <c r="J1021" s="55"/>
      <c r="K1021" s="55" t="s">
        <v>100</v>
      </c>
      <c r="L1021" s="55"/>
      <c r="M1021" s="55"/>
      <c r="N1021" s="56"/>
      <c r="O1021" s="55"/>
      <c r="P1021" s="55"/>
      <c r="Q1021" s="55"/>
      <c r="R1021" s="55"/>
      <c r="S1021" s="55"/>
      <c r="T1021" s="55"/>
      <c r="U1021" s="53" t="s">
        <v>225</v>
      </c>
      <c r="V1021" s="40" t="s">
        <v>99</v>
      </c>
      <c r="W1021" s="15"/>
      <c r="X1021" s="15"/>
      <c r="Y1021" s="15" t="s">
        <v>71</v>
      </c>
      <c r="Z1021" s="15"/>
      <c r="AA1021" s="15"/>
      <c r="AI1021"/>
      <c r="AJ1021" s="67"/>
      <c r="AK1021"/>
      <c r="AO1021" s="39">
        <f t="shared" si="39"/>
        <v>0</v>
      </c>
      <c r="AP1021" s="39"/>
      <c r="AQ1021" s="39" t="str">
        <f t="shared" si="40"/>
        <v>Julien Grhas</v>
      </c>
    </row>
    <row r="1022" spans="1:43" ht="15" hidden="1" x14ac:dyDescent="0.25">
      <c r="A1022" s="75">
        <v>1021</v>
      </c>
      <c r="B1022" s="64">
        <v>13</v>
      </c>
      <c r="C1022" s="66" t="str">
        <f>IF(G1022=1,AQ1022," ")</f>
        <v xml:space="preserve"> </v>
      </c>
      <c r="D1022" s="65"/>
      <c r="E1022" s="55"/>
      <c r="F1022" s="56"/>
      <c r="G1022" s="58"/>
      <c r="H1022" s="58"/>
      <c r="I1022" s="58" t="str">
        <f>IF(C1022=$AI$14,$AJ$14," ")</f>
        <v xml:space="preserve"> </v>
      </c>
      <c r="J1022" s="55"/>
      <c r="K1022" s="55" t="s">
        <v>100</v>
      </c>
      <c r="L1022" s="55"/>
      <c r="M1022" s="55"/>
      <c r="N1022" s="56"/>
      <c r="O1022" s="55"/>
      <c r="P1022" s="55"/>
      <c r="Q1022" s="55"/>
      <c r="R1022" s="55"/>
      <c r="S1022" s="55"/>
      <c r="T1022" s="55"/>
      <c r="U1022" s="53" t="s">
        <v>225</v>
      </c>
      <c r="V1022" s="40" t="s">
        <v>99</v>
      </c>
      <c r="W1022" s="15"/>
      <c r="X1022" s="15"/>
      <c r="Y1022" s="15" t="s">
        <v>71</v>
      </c>
      <c r="Z1022" s="15"/>
      <c r="AA1022" s="15"/>
      <c r="AI1022"/>
      <c r="AJ1022" s="67"/>
      <c r="AK1022"/>
      <c r="AO1022" s="39">
        <f t="shared" si="39"/>
        <v>0</v>
      </c>
      <c r="AP1022" s="39"/>
      <c r="AQ1022" s="39" t="str">
        <f t="shared" si="40"/>
        <v>Matthew Hardwick</v>
      </c>
    </row>
    <row r="1023" spans="1:43" ht="15" hidden="1" x14ac:dyDescent="0.25">
      <c r="A1023" s="75">
        <v>1022</v>
      </c>
      <c r="B1023" s="64">
        <v>14</v>
      </c>
      <c r="C1023" s="66" t="str">
        <f>IF(G1023=1,AQ1023," ")</f>
        <v xml:space="preserve"> </v>
      </c>
      <c r="D1023" s="65"/>
      <c r="E1023" s="55"/>
      <c r="F1023" s="56"/>
      <c r="G1023" s="58"/>
      <c r="H1023" s="58"/>
      <c r="I1023" s="58" t="str">
        <f>IF(C1023=$AI$15,$AJ$15," ")</f>
        <v xml:space="preserve"> </v>
      </c>
      <c r="J1023" s="55"/>
      <c r="K1023" s="55" t="s">
        <v>100</v>
      </c>
      <c r="L1023" s="55"/>
      <c r="M1023" s="55"/>
      <c r="N1023" s="56"/>
      <c r="O1023" s="55"/>
      <c r="P1023" s="55"/>
      <c r="Q1023" s="55"/>
      <c r="R1023" s="55"/>
      <c r="S1023" s="55"/>
      <c r="T1023" s="55"/>
      <c r="U1023" s="53" t="s">
        <v>225</v>
      </c>
      <c r="V1023" s="40" t="s">
        <v>99</v>
      </c>
      <c r="W1023" s="15"/>
      <c r="X1023" s="15"/>
      <c r="Y1023" s="15" t="s">
        <v>71</v>
      </c>
      <c r="Z1023" s="15"/>
      <c r="AA1023" s="15"/>
      <c r="AI1023"/>
      <c r="AJ1023" s="67"/>
      <c r="AK1023"/>
      <c r="AO1023" s="39">
        <f t="shared" si="39"/>
        <v>0</v>
      </c>
      <c r="AP1023" s="39"/>
      <c r="AQ1023" s="39" t="str">
        <f t="shared" si="40"/>
        <v>Yashica Marshall</v>
      </c>
    </row>
    <row r="1024" spans="1:43" ht="15" hidden="1" x14ac:dyDescent="0.25">
      <c r="A1024" s="75">
        <v>1023</v>
      </c>
      <c r="B1024" s="64">
        <v>15</v>
      </c>
      <c r="C1024" s="66" t="str">
        <f>IF(G1024=1,AQ1024," ")</f>
        <v xml:space="preserve"> </v>
      </c>
      <c r="D1024" s="65"/>
      <c r="E1024" s="55"/>
      <c r="F1024" s="56"/>
      <c r="G1024" s="58"/>
      <c r="H1024" s="58"/>
      <c r="I1024" s="58" t="str">
        <f>IF(C1024=$AI$16,$AJ$16," ")</f>
        <v xml:space="preserve"> </v>
      </c>
      <c r="J1024" s="55"/>
      <c r="K1024" s="55" t="s">
        <v>100</v>
      </c>
      <c r="L1024" s="55"/>
      <c r="M1024" s="55"/>
      <c r="N1024" s="56"/>
      <c r="O1024" s="55"/>
      <c r="P1024" s="55"/>
      <c r="Q1024" s="55"/>
      <c r="R1024" s="55"/>
      <c r="S1024" s="55"/>
      <c r="T1024" s="55"/>
      <c r="U1024" s="53" t="s">
        <v>225</v>
      </c>
      <c r="V1024" s="40" t="s">
        <v>99</v>
      </c>
      <c r="W1024" s="15"/>
      <c r="X1024" s="15"/>
      <c r="Y1024" s="15" t="s">
        <v>71</v>
      </c>
      <c r="Z1024" s="15"/>
      <c r="AA1024" s="15"/>
      <c r="AI1024"/>
      <c r="AJ1024" s="67"/>
      <c r="AK1024"/>
      <c r="AO1024" s="39">
        <f t="shared" si="39"/>
        <v>0</v>
      </c>
      <c r="AP1024" s="39"/>
      <c r="AQ1024" s="39" t="str">
        <f t="shared" si="40"/>
        <v>Monique Sheffield</v>
      </c>
    </row>
    <row r="1025" spans="1:84" ht="15" hidden="1" x14ac:dyDescent="0.25">
      <c r="A1025" s="75">
        <v>1024</v>
      </c>
      <c r="B1025" s="64">
        <v>16</v>
      </c>
      <c r="C1025" s="74" t="str">
        <f>IF(G1025=1,AQ1025,IF(G1025="BLK",$AI$17," "))</f>
        <v xml:space="preserve"> </v>
      </c>
      <c r="D1025" s="129"/>
      <c r="E1025" s="55"/>
      <c r="F1025" s="56"/>
      <c r="G1025" s="58"/>
      <c r="H1025" s="58"/>
      <c r="I1025" s="58" t="str">
        <f>IF(C1025=$AI$17,$AJ$17," ")</f>
        <v xml:space="preserve"> </v>
      </c>
      <c r="J1025" s="55"/>
      <c r="K1025" s="55" t="s">
        <v>100</v>
      </c>
      <c r="L1025" s="55"/>
      <c r="M1025" s="55"/>
      <c r="N1025" s="56"/>
      <c r="O1025" s="55"/>
      <c r="P1025" s="55"/>
      <c r="Q1025" s="55"/>
      <c r="R1025" s="55"/>
      <c r="S1025" s="55"/>
      <c r="T1025" s="55"/>
      <c r="U1025" s="53" t="s">
        <v>225</v>
      </c>
      <c r="V1025" s="40" t="s">
        <v>99</v>
      </c>
      <c r="W1025" s="15"/>
      <c r="X1025" s="15"/>
      <c r="Y1025" s="15" t="s">
        <v>71</v>
      </c>
      <c r="Z1025" s="15"/>
      <c r="AA1025" s="15"/>
      <c r="AI1025"/>
      <c r="AJ1025" s="67"/>
      <c r="AK1025"/>
      <c r="AO1025" s="39">
        <f t="shared" si="39"/>
        <v>0</v>
      </c>
      <c r="AP1025" s="39"/>
      <c r="AQ1025" s="39" t="str">
        <f t="shared" si="40"/>
        <v>BLANK</v>
      </c>
    </row>
    <row r="1026" spans="1:84" s="2" customFormat="1" ht="15" hidden="1" x14ac:dyDescent="0.25">
      <c r="A1026" s="75">
        <v>1025</v>
      </c>
      <c r="B1026" s="64">
        <v>17</v>
      </c>
      <c r="C1026" s="66" t="str">
        <f>IF(G1026=1,AQ1026," ")</f>
        <v xml:space="preserve"> </v>
      </c>
      <c r="D1026" s="65"/>
      <c r="E1026" s="55"/>
      <c r="F1026" s="56"/>
      <c r="G1026" s="58"/>
      <c r="H1026" s="58"/>
      <c r="I1026" s="58" t="str">
        <f>IF(C1026=$AI$18,$AJ$18," ")</f>
        <v xml:space="preserve"> </v>
      </c>
      <c r="J1026" s="55"/>
      <c r="K1026" s="55" t="s">
        <v>100</v>
      </c>
      <c r="L1026" s="55"/>
      <c r="M1026" s="55"/>
      <c r="N1026" s="56"/>
      <c r="O1026" s="55"/>
      <c r="P1026" s="55"/>
      <c r="Q1026" s="55"/>
      <c r="R1026" s="55"/>
      <c r="S1026" s="55"/>
      <c r="T1026" s="55"/>
      <c r="U1026" s="53" t="s">
        <v>225</v>
      </c>
      <c r="V1026" s="40" t="s">
        <v>99</v>
      </c>
      <c r="W1026" s="15"/>
      <c r="X1026" s="15"/>
      <c r="Y1026" s="15" t="s">
        <v>71</v>
      </c>
      <c r="Z1026" s="15"/>
      <c r="AA1026" s="15"/>
      <c r="AB1026" s="5"/>
      <c r="AC1026" s="5"/>
      <c r="AD1026" s="5"/>
      <c r="AE1026" s="5"/>
      <c r="AF1026" s="5"/>
      <c r="AI1026"/>
      <c r="AJ1026" s="67"/>
      <c r="AK1026"/>
      <c r="AL1026" s="1"/>
      <c r="AM1026" s="1"/>
      <c r="AN1026" s="1"/>
      <c r="AO1026" s="39">
        <f t="shared" ref="AO1026:AO1089" si="41">_xlfn.XLOOKUP(B1026,$AH$4:$AH$11,$AI$4:$AI$11,0)</f>
        <v>0</v>
      </c>
      <c r="AP1026" s="39"/>
      <c r="AQ1026" s="39" t="str">
        <f t="shared" si="40"/>
        <v>BLANK</v>
      </c>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row>
    <row r="1027" spans="1:84" s="2" customFormat="1" ht="15" hidden="1" x14ac:dyDescent="0.25">
      <c r="A1027" s="75">
        <v>1026</v>
      </c>
      <c r="B1027" s="64">
        <v>18</v>
      </c>
      <c r="C1027" s="66" t="str">
        <f>IF(G1027=1,AQ1027," ")</f>
        <v xml:space="preserve"> </v>
      </c>
      <c r="D1027" s="65"/>
      <c r="E1027" s="55"/>
      <c r="F1027" s="56"/>
      <c r="G1027" s="58"/>
      <c r="H1027" s="58"/>
      <c r="I1027" s="58" t="str">
        <f>IF(C1027=$AI$19,$AJ$19," ")</f>
        <v xml:space="preserve"> </v>
      </c>
      <c r="J1027" s="55"/>
      <c r="K1027" s="55" t="s">
        <v>100</v>
      </c>
      <c r="L1027" s="55"/>
      <c r="M1027" s="55"/>
      <c r="N1027" s="56"/>
      <c r="O1027" s="55"/>
      <c r="P1027" s="55"/>
      <c r="Q1027" s="55"/>
      <c r="R1027" s="55"/>
      <c r="S1027" s="55"/>
      <c r="T1027" s="55"/>
      <c r="U1027" s="53" t="s">
        <v>225</v>
      </c>
      <c r="V1027" s="40" t="s">
        <v>99</v>
      </c>
      <c r="W1027" s="15"/>
      <c r="X1027" s="15"/>
      <c r="Y1027" s="15" t="s">
        <v>71</v>
      </c>
      <c r="Z1027" s="15"/>
      <c r="AA1027" s="15"/>
      <c r="AB1027" s="5"/>
      <c r="AC1027" s="5"/>
      <c r="AD1027" s="5"/>
      <c r="AE1027" s="5"/>
      <c r="AF1027" s="5"/>
      <c r="AI1027"/>
      <c r="AJ1027" s="67"/>
      <c r="AK1027"/>
      <c r="AL1027" s="1"/>
      <c r="AM1027" s="1"/>
      <c r="AN1027" s="1"/>
      <c r="AO1027" s="39">
        <f t="shared" si="41"/>
        <v>0</v>
      </c>
      <c r="AP1027" s="39"/>
      <c r="AQ1027" s="39" t="str">
        <f t="shared" si="40"/>
        <v>Write In</v>
      </c>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row>
    <row r="1028" spans="1:84" s="2" customFormat="1" thickBot="1" x14ac:dyDescent="0.3">
      <c r="A1028" s="38">
        <v>1027</v>
      </c>
      <c r="B1028" s="64">
        <v>19</v>
      </c>
      <c r="C1028" s="66"/>
      <c r="D1028" s="65"/>
      <c r="E1028" s="55"/>
      <c r="F1028" s="56"/>
      <c r="G1028" s="58"/>
      <c r="H1028" s="58"/>
      <c r="I1028" s="58"/>
      <c r="J1028" s="55"/>
      <c r="K1028" s="55"/>
      <c r="L1028" s="55"/>
      <c r="M1028" s="55"/>
      <c r="N1028" s="56"/>
      <c r="O1028" s="55"/>
      <c r="P1028" s="55"/>
      <c r="Q1028" s="55"/>
      <c r="R1028" s="55"/>
      <c r="S1028" s="55"/>
      <c r="T1028" s="54">
        <v>2</v>
      </c>
      <c r="U1028" s="53" t="s">
        <v>225</v>
      </c>
      <c r="V1028" s="40" t="s">
        <v>85</v>
      </c>
      <c r="W1028" s="15">
        <v>2</v>
      </c>
      <c r="X1028" s="15"/>
      <c r="Y1028" s="15" t="s">
        <v>71</v>
      </c>
      <c r="Z1028" s="15"/>
      <c r="AA1028" s="15"/>
      <c r="AB1028" s="5"/>
      <c r="AC1028" s="5"/>
      <c r="AD1028" s="5"/>
      <c r="AE1028" s="5"/>
      <c r="AF1028" s="5"/>
      <c r="AI1028"/>
      <c r="AJ1028" s="67"/>
      <c r="AK1028"/>
      <c r="AL1028" s="1"/>
      <c r="AM1028" s="1"/>
      <c r="AN1028" s="1"/>
      <c r="AO1028" s="39">
        <f t="shared" si="41"/>
        <v>0</v>
      </c>
      <c r="AP1028" s="39"/>
      <c r="AQ1028" s="39">
        <f t="shared" si="40"/>
        <v>0</v>
      </c>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row>
    <row r="1029" spans="1:84" s="2" customFormat="1" ht="16.5" thickBot="1" x14ac:dyDescent="0.3">
      <c r="A1029" s="38">
        <v>1028</v>
      </c>
      <c r="B1029" s="64">
        <v>20</v>
      </c>
      <c r="C1029" s="74" t="s">
        <v>98</v>
      </c>
      <c r="D1029" s="71"/>
      <c r="E1029" s="58"/>
      <c r="F1029" s="73"/>
      <c r="G1029" s="59">
        <v>0</v>
      </c>
      <c r="H1029" s="59">
        <v>0</v>
      </c>
      <c r="I1029" s="58"/>
      <c r="J1029" s="55"/>
      <c r="K1029" s="55" t="s">
        <v>97</v>
      </c>
      <c r="L1029" s="55"/>
      <c r="M1029" s="55"/>
      <c r="N1029" s="56"/>
      <c r="O1029" s="55"/>
      <c r="P1029" s="55"/>
      <c r="Q1029" s="55"/>
      <c r="R1029" s="55"/>
      <c r="S1029" s="55"/>
      <c r="T1029" s="54">
        <v>2</v>
      </c>
      <c r="U1029" s="53" t="s">
        <v>225</v>
      </c>
      <c r="V1029" s="40" t="s">
        <v>85</v>
      </c>
      <c r="W1029" s="15">
        <v>2</v>
      </c>
      <c r="X1029" s="15"/>
      <c r="Y1029" s="15" t="s">
        <v>71</v>
      </c>
      <c r="Z1029" s="15"/>
      <c r="AA1029" s="15"/>
      <c r="AB1029" s="5"/>
      <c r="AC1029" s="5"/>
      <c r="AD1029" s="5"/>
      <c r="AE1029" s="5"/>
      <c r="AF1029" s="4"/>
      <c r="AG1029" s="3"/>
      <c r="AH1029" s="67"/>
      <c r="AI1029"/>
      <c r="AJ1029" s="67"/>
      <c r="AK1029"/>
      <c r="AL1029" s="1"/>
      <c r="AM1029" s="1"/>
      <c r="AN1029" s="1"/>
      <c r="AO1029" s="39">
        <f t="shared" si="41"/>
        <v>0</v>
      </c>
      <c r="AP1029" s="39"/>
      <c r="AQ1029" s="39">
        <f t="shared" ref="AQ1029:AQ1092" si="42">_xlfn.XLOOKUP(B1029,$AH$12:$AH$19,$AI$12:$AI$19,0)</f>
        <v>0</v>
      </c>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row>
    <row r="1030" spans="1:84" s="2" customFormat="1" ht="16.5" thickBot="1" x14ac:dyDescent="0.3">
      <c r="A1030" s="38">
        <v>1029</v>
      </c>
      <c r="B1030" s="64">
        <v>21</v>
      </c>
      <c r="C1030" s="74" t="s">
        <v>96</v>
      </c>
      <c r="D1030" s="71"/>
      <c r="E1030" s="58"/>
      <c r="F1030" s="73"/>
      <c r="G1030" s="59">
        <v>0</v>
      </c>
      <c r="H1030" s="59">
        <v>0</v>
      </c>
      <c r="I1030" s="58"/>
      <c r="J1030" s="55"/>
      <c r="K1030" s="55" t="s">
        <v>95</v>
      </c>
      <c r="L1030" s="55"/>
      <c r="M1030" s="55"/>
      <c r="N1030" s="56"/>
      <c r="O1030" s="55"/>
      <c r="P1030" s="55"/>
      <c r="Q1030" s="55"/>
      <c r="R1030" s="55"/>
      <c r="S1030" s="55"/>
      <c r="T1030" s="54">
        <v>2</v>
      </c>
      <c r="U1030" s="53" t="s">
        <v>225</v>
      </c>
      <c r="V1030" s="40" t="s">
        <v>85</v>
      </c>
      <c r="W1030" s="15">
        <v>2</v>
      </c>
      <c r="X1030" s="15"/>
      <c r="Y1030" s="15" t="s">
        <v>71</v>
      </c>
      <c r="Z1030" s="15"/>
      <c r="AA1030" s="15"/>
      <c r="AB1030" s="5"/>
      <c r="AC1030" s="5"/>
      <c r="AD1030" s="5"/>
      <c r="AE1030" s="5"/>
      <c r="AF1030" s="4"/>
      <c r="AG1030" s="3"/>
      <c r="AH1030" s="67"/>
      <c r="AI1030"/>
      <c r="AJ1030" s="67"/>
      <c r="AK1030"/>
      <c r="AL1030" s="1"/>
      <c r="AM1030" s="1"/>
      <c r="AN1030" s="1"/>
      <c r="AO1030" s="39">
        <f t="shared" si="41"/>
        <v>0</v>
      </c>
      <c r="AP1030" s="39"/>
      <c r="AQ1030" s="39">
        <f t="shared" si="42"/>
        <v>0</v>
      </c>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row>
    <row r="1031" spans="1:84" s="2" customFormat="1" ht="16.5" thickBot="1" x14ac:dyDescent="0.3">
      <c r="A1031" s="38">
        <v>1030</v>
      </c>
      <c r="B1031" s="64">
        <v>22</v>
      </c>
      <c r="C1031" s="74" t="s">
        <v>94</v>
      </c>
      <c r="D1031" s="71"/>
      <c r="E1031" s="58"/>
      <c r="F1031" s="73"/>
      <c r="G1031" s="59">
        <v>0</v>
      </c>
      <c r="H1031" s="59">
        <v>0</v>
      </c>
      <c r="I1031" s="58"/>
      <c r="J1031" s="55"/>
      <c r="K1031" s="55" t="s">
        <v>93</v>
      </c>
      <c r="L1031" s="55"/>
      <c r="M1031" s="55"/>
      <c r="N1031" s="56"/>
      <c r="O1031" s="55"/>
      <c r="P1031" s="55"/>
      <c r="Q1031" s="55"/>
      <c r="R1031" s="55"/>
      <c r="S1031" s="55"/>
      <c r="T1031" s="54">
        <v>2</v>
      </c>
      <c r="U1031" s="53" t="s">
        <v>225</v>
      </c>
      <c r="V1031" s="40" t="s">
        <v>85</v>
      </c>
      <c r="W1031" s="15">
        <v>2</v>
      </c>
      <c r="X1031" s="15"/>
      <c r="Y1031" s="15" t="s">
        <v>71</v>
      </c>
      <c r="Z1031" s="15"/>
      <c r="AA1031" s="15"/>
      <c r="AB1031" s="5"/>
      <c r="AC1031" s="5"/>
      <c r="AD1031" s="5"/>
      <c r="AE1031" s="5"/>
      <c r="AF1031" s="4"/>
      <c r="AG1031" s="3"/>
      <c r="AH1031" s="67"/>
      <c r="AI1031"/>
      <c r="AJ1031" s="67"/>
      <c r="AK1031"/>
      <c r="AL1031" s="1"/>
      <c r="AM1031" s="1"/>
      <c r="AN1031" s="1"/>
      <c r="AO1031" s="39">
        <f t="shared" si="41"/>
        <v>0</v>
      </c>
      <c r="AP1031" s="39"/>
      <c r="AQ1031" s="39">
        <f t="shared" si="42"/>
        <v>0</v>
      </c>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row>
    <row r="1032" spans="1:84" s="2" customFormat="1" ht="16.5" thickBot="1" x14ac:dyDescent="0.3">
      <c r="A1032" s="38">
        <v>1031</v>
      </c>
      <c r="B1032" s="64">
        <v>23</v>
      </c>
      <c r="C1032" s="74" t="s">
        <v>77</v>
      </c>
      <c r="D1032" s="71"/>
      <c r="E1032" s="58">
        <v>1197</v>
      </c>
      <c r="F1032" s="80">
        <v>137</v>
      </c>
      <c r="G1032" s="59">
        <v>0</v>
      </c>
      <c r="H1032" s="59">
        <v>1</v>
      </c>
      <c r="I1032" s="58" t="s">
        <v>107</v>
      </c>
      <c r="J1032" s="55"/>
      <c r="K1032" s="55" t="s">
        <v>77</v>
      </c>
      <c r="L1032" s="55"/>
      <c r="M1032" s="55"/>
      <c r="N1032" s="56"/>
      <c r="O1032" s="55"/>
      <c r="P1032" s="55"/>
      <c r="Q1032" s="55"/>
      <c r="R1032" s="55"/>
      <c r="S1032" s="55"/>
      <c r="T1032" s="54">
        <v>2</v>
      </c>
      <c r="U1032" s="53" t="s">
        <v>225</v>
      </c>
      <c r="V1032" s="40" t="s">
        <v>85</v>
      </c>
      <c r="W1032" s="15">
        <v>2</v>
      </c>
      <c r="X1032" s="15"/>
      <c r="Y1032" s="15" t="s">
        <v>71</v>
      </c>
      <c r="Z1032" s="15"/>
      <c r="AA1032" s="15"/>
      <c r="AB1032" s="5"/>
      <c r="AC1032" s="5"/>
      <c r="AD1032" s="5"/>
      <c r="AE1032" s="5"/>
      <c r="AF1032" s="4"/>
      <c r="AG1032" s="3"/>
      <c r="AH1032" s="67"/>
      <c r="AI1032"/>
      <c r="AJ1032" s="67"/>
      <c r="AK1032"/>
      <c r="AL1032" s="1"/>
      <c r="AM1032" s="1"/>
      <c r="AN1032" s="1"/>
      <c r="AO1032" s="39">
        <f t="shared" si="41"/>
        <v>0</v>
      </c>
      <c r="AP1032" s="39"/>
      <c r="AQ1032" s="39">
        <f t="shared" si="42"/>
        <v>0</v>
      </c>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row>
    <row r="1033" spans="1:84" s="2" customFormat="1" ht="16.5" thickBot="1" x14ac:dyDescent="0.3">
      <c r="A1033" s="38">
        <v>1032</v>
      </c>
      <c r="B1033" s="64">
        <v>24</v>
      </c>
      <c r="C1033" s="72" t="s">
        <v>92</v>
      </c>
      <c r="D1033" s="71"/>
      <c r="E1033" s="68"/>
      <c r="F1033" s="70"/>
      <c r="G1033" s="59">
        <v>0</v>
      </c>
      <c r="H1033" s="59">
        <v>0</v>
      </c>
      <c r="I1033" s="69"/>
      <c r="J1033" s="68"/>
      <c r="K1033" s="68" t="s">
        <v>91</v>
      </c>
      <c r="L1033" s="55"/>
      <c r="M1033" s="55"/>
      <c r="N1033" s="56"/>
      <c r="O1033" s="55"/>
      <c r="P1033" s="55"/>
      <c r="Q1033" s="55"/>
      <c r="R1033" s="55"/>
      <c r="S1033" s="55"/>
      <c r="T1033" s="54">
        <v>2</v>
      </c>
      <c r="U1033" s="53" t="s">
        <v>225</v>
      </c>
      <c r="V1033" s="40" t="s">
        <v>85</v>
      </c>
      <c r="W1033" s="15">
        <v>2</v>
      </c>
      <c r="X1033" s="15"/>
      <c r="Y1033" s="15" t="s">
        <v>71</v>
      </c>
      <c r="Z1033" s="15"/>
      <c r="AA1033" s="15"/>
      <c r="AB1033" s="5"/>
      <c r="AC1033" s="5"/>
      <c r="AD1033" s="5"/>
      <c r="AE1033" s="5"/>
      <c r="AF1033" s="4"/>
      <c r="AG1033" s="3"/>
      <c r="AH1033" s="67"/>
      <c r="AI1033"/>
      <c r="AJ1033" s="67"/>
      <c r="AK1033"/>
      <c r="AL1033" s="1"/>
      <c r="AM1033" s="1"/>
      <c r="AN1033" s="1"/>
      <c r="AO1033" s="39">
        <f t="shared" si="41"/>
        <v>0</v>
      </c>
      <c r="AP1033" s="39"/>
      <c r="AQ1033" s="39">
        <f t="shared" si="42"/>
        <v>0</v>
      </c>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row>
    <row r="1034" spans="1:84" x14ac:dyDescent="0.25">
      <c r="A1034" s="38">
        <v>1033</v>
      </c>
      <c r="B1034" s="64">
        <v>25</v>
      </c>
      <c r="C1034" s="66"/>
      <c r="D1034" s="65"/>
      <c r="E1034" s="55"/>
      <c r="F1034" s="56"/>
      <c r="G1034" s="59"/>
      <c r="H1034" s="58"/>
      <c r="I1034" s="58"/>
      <c r="J1034" s="55"/>
      <c r="K1034" s="55"/>
      <c r="L1034" s="55"/>
      <c r="M1034" s="55"/>
      <c r="N1034" s="56"/>
      <c r="O1034" s="55"/>
      <c r="P1034" s="55"/>
      <c r="Q1034" s="55"/>
      <c r="R1034" s="55"/>
      <c r="S1034" s="55"/>
      <c r="T1034" s="54">
        <v>2</v>
      </c>
      <c r="U1034" s="53" t="s">
        <v>225</v>
      </c>
      <c r="V1034" s="40" t="s">
        <v>85</v>
      </c>
      <c r="W1034" s="15">
        <v>2</v>
      </c>
      <c r="X1034" s="15"/>
      <c r="Y1034" s="15" t="s">
        <v>71</v>
      </c>
      <c r="Z1034" s="15"/>
      <c r="AA1034" s="15"/>
      <c r="AH1034" s="67"/>
      <c r="AI1034"/>
      <c r="AJ1034" s="67"/>
      <c r="AK1034"/>
      <c r="AO1034" s="39">
        <f t="shared" si="41"/>
        <v>0</v>
      </c>
      <c r="AP1034" s="39"/>
      <c r="AQ1034" s="39">
        <f t="shared" si="42"/>
        <v>0</v>
      </c>
    </row>
    <row r="1035" spans="1:84" x14ac:dyDescent="0.25">
      <c r="A1035" s="38">
        <v>1034</v>
      </c>
      <c r="B1035" s="64">
        <v>26</v>
      </c>
      <c r="C1035" s="63" t="s">
        <v>90</v>
      </c>
      <c r="D1035" s="62"/>
      <c r="E1035" s="61">
        <f>SUBTOTAL(9,G1013:G1033)</f>
        <v>5</v>
      </c>
      <c r="F1035" s="60"/>
      <c r="G1035" s="59"/>
      <c r="H1035" s="58"/>
      <c r="I1035" s="57"/>
      <c r="J1035" s="55"/>
      <c r="K1035" s="55" t="s">
        <v>89</v>
      </c>
      <c r="L1035" s="55"/>
      <c r="M1035" s="55"/>
      <c r="N1035" s="56"/>
      <c r="O1035" s="55"/>
      <c r="P1035" s="55"/>
      <c r="Q1035" s="55"/>
      <c r="R1035" s="55"/>
      <c r="S1035" s="55"/>
      <c r="T1035" s="54">
        <v>2</v>
      </c>
      <c r="U1035" s="53" t="s">
        <v>225</v>
      </c>
      <c r="V1035" s="40" t="s">
        <v>85</v>
      </c>
      <c r="W1035" s="15">
        <v>2</v>
      </c>
      <c r="X1035" s="15"/>
      <c r="Y1035" s="15" t="s">
        <v>71</v>
      </c>
      <c r="Z1035" s="15"/>
      <c r="AA1035" s="15"/>
      <c r="AH1035" s="67"/>
      <c r="AI1035"/>
      <c r="AJ1035" s="67"/>
      <c r="AK1035"/>
      <c r="AO1035" s="39">
        <f t="shared" si="41"/>
        <v>0</v>
      </c>
      <c r="AP1035" s="39"/>
      <c r="AQ1035" s="39">
        <f t="shared" si="42"/>
        <v>0</v>
      </c>
    </row>
    <row r="1036" spans="1:84" ht="16.5" thickBot="1" x14ac:dyDescent="0.3">
      <c r="A1036" s="38">
        <v>1035</v>
      </c>
      <c r="B1036" s="52">
        <v>27</v>
      </c>
      <c r="C1036" s="51" t="s">
        <v>88</v>
      </c>
      <c r="D1036" s="50"/>
      <c r="E1036" s="49">
        <f>SUBTOTAL(9,H1013:H1033)</f>
        <v>6</v>
      </c>
      <c r="F1036" s="48">
        <f>SUBTOTAL(9,H1013:H1029)</f>
        <v>5</v>
      </c>
      <c r="G1036" s="47"/>
      <c r="H1036" s="46"/>
      <c r="I1036" s="46"/>
      <c r="J1036" s="45"/>
      <c r="K1036" s="43" t="s">
        <v>87</v>
      </c>
      <c r="L1036" s="43"/>
      <c r="M1036" s="43"/>
      <c r="N1036" s="44"/>
      <c r="O1036" s="43"/>
      <c r="P1036" s="43"/>
      <c r="Q1036" s="43"/>
      <c r="R1036" s="43"/>
      <c r="S1036" s="43"/>
      <c r="T1036" s="42">
        <v>2</v>
      </c>
      <c r="U1036" s="148" t="s">
        <v>225</v>
      </c>
      <c r="V1036" s="40" t="s">
        <v>85</v>
      </c>
      <c r="W1036" s="15">
        <v>2</v>
      </c>
      <c r="X1036" s="15"/>
      <c r="Y1036" s="15" t="s">
        <v>71</v>
      </c>
      <c r="Z1036" s="15"/>
      <c r="AA1036" s="15"/>
      <c r="AH1036" s="67"/>
      <c r="AI1036"/>
      <c r="AJ1036" s="67"/>
      <c r="AK1036"/>
      <c r="AO1036" s="39">
        <f t="shared" si="41"/>
        <v>0</v>
      </c>
      <c r="AP1036" s="39"/>
      <c r="AQ1036" s="39">
        <f t="shared" si="42"/>
        <v>0</v>
      </c>
    </row>
    <row r="1037" spans="1:84" ht="16.5" thickBot="1" x14ac:dyDescent="0.3">
      <c r="A1037" s="38">
        <v>1036</v>
      </c>
      <c r="G1037" s="13"/>
      <c r="U1037" s="2" t="s">
        <v>194</v>
      </c>
      <c r="V1037" s="40"/>
      <c r="W1037" s="15"/>
      <c r="X1037" s="15"/>
      <c r="Y1037" s="15" t="s">
        <v>71</v>
      </c>
      <c r="Z1037" s="15"/>
      <c r="AA1037" s="15"/>
      <c r="AH1037" s="67"/>
      <c r="AI1037"/>
      <c r="AJ1037" s="67"/>
      <c r="AK1037"/>
      <c r="AO1037" s="39">
        <f t="shared" si="41"/>
        <v>0</v>
      </c>
      <c r="AP1037" s="39"/>
      <c r="AQ1037" s="39">
        <f t="shared" si="42"/>
        <v>0</v>
      </c>
    </row>
    <row r="1038" spans="1:84" x14ac:dyDescent="0.25">
      <c r="A1038" s="38">
        <v>1037</v>
      </c>
      <c r="B1038" s="105">
        <v>1</v>
      </c>
      <c r="C1038" s="104" t="s">
        <v>34</v>
      </c>
      <c r="D1038" s="103"/>
      <c r="E1038" s="101"/>
      <c r="F1038" s="102"/>
      <c r="G1038" s="101" t="s">
        <v>222</v>
      </c>
      <c r="H1038" s="98"/>
      <c r="I1038" s="98"/>
      <c r="J1038" s="98"/>
      <c r="K1038" s="100" t="s">
        <v>118</v>
      </c>
      <c r="L1038" s="98"/>
      <c r="M1038" s="98"/>
      <c r="N1038" s="99"/>
      <c r="O1038" s="98"/>
      <c r="P1038" s="98"/>
      <c r="Q1038" s="98"/>
      <c r="R1038" s="98"/>
      <c r="S1038" s="98"/>
      <c r="T1038" s="97">
        <v>2</v>
      </c>
      <c r="U1038" s="96" t="s">
        <v>222</v>
      </c>
      <c r="V1038" s="40" t="s">
        <v>117</v>
      </c>
      <c r="W1038" s="15"/>
      <c r="X1038" s="15"/>
      <c r="Y1038" s="15" t="s">
        <v>71</v>
      </c>
      <c r="Z1038" s="15"/>
      <c r="AA1038" s="15"/>
      <c r="AH1038" s="67"/>
      <c r="AI1038"/>
      <c r="AJ1038" s="67"/>
      <c r="AK1038"/>
      <c r="AO1038" s="39">
        <f t="shared" si="41"/>
        <v>0</v>
      </c>
      <c r="AP1038" s="39"/>
      <c r="AQ1038" s="39">
        <f t="shared" si="42"/>
        <v>0</v>
      </c>
    </row>
    <row r="1039" spans="1:84" ht="16.5" thickBot="1" x14ac:dyDescent="0.3">
      <c r="A1039" s="38">
        <v>1038</v>
      </c>
      <c r="B1039" s="64">
        <v>2</v>
      </c>
      <c r="C1039" s="66" t="s">
        <v>116</v>
      </c>
      <c r="D1039" s="65"/>
      <c r="E1039" s="55"/>
      <c r="F1039" s="56"/>
      <c r="H1039" s="55"/>
      <c r="I1039" s="58"/>
      <c r="J1039" s="55"/>
      <c r="K1039" s="55" t="s">
        <v>115</v>
      </c>
      <c r="L1039" s="55"/>
      <c r="M1039" s="55"/>
      <c r="N1039" s="56"/>
      <c r="O1039" s="55"/>
      <c r="P1039" s="55"/>
      <c r="Q1039" s="55"/>
      <c r="R1039" s="55"/>
      <c r="S1039" s="55"/>
      <c r="T1039" s="54">
        <v>2</v>
      </c>
      <c r="U1039" s="53" t="s">
        <v>222</v>
      </c>
      <c r="V1039" s="40" t="s">
        <v>114</v>
      </c>
      <c r="W1039" s="15"/>
      <c r="X1039" s="15"/>
      <c r="Y1039" s="15" t="s">
        <v>71</v>
      </c>
      <c r="Z1039" s="15"/>
      <c r="AA1039" s="15"/>
      <c r="AI1039"/>
      <c r="AJ1039" s="67"/>
      <c r="AK1039"/>
      <c r="AO1039" s="39">
        <f t="shared" si="41"/>
        <v>0</v>
      </c>
      <c r="AP1039" s="39"/>
      <c r="AQ1039" s="39">
        <f t="shared" si="42"/>
        <v>0</v>
      </c>
    </row>
    <row r="1040" spans="1:84" ht="21.75" thickBot="1" x14ac:dyDescent="0.3">
      <c r="A1040" s="38">
        <v>1039</v>
      </c>
      <c r="B1040" s="64">
        <v>3</v>
      </c>
      <c r="C1040" s="92" t="s">
        <v>113</v>
      </c>
      <c r="D1040" s="91" t="s">
        <v>112</v>
      </c>
      <c r="E1040" s="87" t="s">
        <v>111</v>
      </c>
      <c r="F1040" s="90" t="s">
        <v>110</v>
      </c>
      <c r="G1040" s="89"/>
      <c r="H1040" s="86"/>
      <c r="I1040" s="87"/>
      <c r="J1040" s="86"/>
      <c r="K1040" s="86" t="s">
        <v>103</v>
      </c>
      <c r="L1040" s="109">
        <v>1099</v>
      </c>
      <c r="M1040" s="109">
        <v>1106</v>
      </c>
      <c r="N1040" s="110"/>
      <c r="O1040" s="109"/>
      <c r="P1040" s="109" t="s">
        <v>109</v>
      </c>
      <c r="Q1040" s="87">
        <v>2</v>
      </c>
      <c r="R1040" s="87"/>
      <c r="S1040" s="86"/>
      <c r="T1040" s="85">
        <v>2</v>
      </c>
      <c r="U1040" s="84" t="s">
        <v>222</v>
      </c>
      <c r="V1040" s="40" t="s">
        <v>102</v>
      </c>
      <c r="W1040" s="15">
        <v>2</v>
      </c>
      <c r="X1040" s="15"/>
      <c r="Y1040" s="15" t="s">
        <v>71</v>
      </c>
      <c r="Z1040" s="15"/>
      <c r="AA1040" s="15"/>
      <c r="AI1040"/>
      <c r="AJ1040" s="67"/>
      <c r="AK1040"/>
      <c r="AO1040" s="39" t="str">
        <f t="shared" si="41"/>
        <v>BOC District 2</v>
      </c>
      <c r="AP1040" s="39"/>
      <c r="AQ1040" s="39">
        <f t="shared" si="42"/>
        <v>0</v>
      </c>
    </row>
    <row r="1041" spans="1:84" thickBot="1" x14ac:dyDescent="0.3">
      <c r="A1041" s="38">
        <v>1040</v>
      </c>
      <c r="B1041" s="64">
        <v>4</v>
      </c>
      <c r="C1041" s="66" t="str">
        <f>IF(G1041=1,AO1041," ")</f>
        <v xml:space="preserve">Alicia Adams </v>
      </c>
      <c r="D1041" s="71"/>
      <c r="E1041" s="108">
        <v>1099</v>
      </c>
      <c r="F1041" s="80">
        <v>139</v>
      </c>
      <c r="G1041" s="58">
        <v>1</v>
      </c>
      <c r="H1041" s="58">
        <v>1</v>
      </c>
      <c r="I1041" s="58" t="str">
        <f>IF(C1041=$AI$5,$AJ$5," ")</f>
        <v>REP</v>
      </c>
      <c r="J1041" s="55" t="s">
        <v>104</v>
      </c>
      <c r="K1041" s="55" t="s">
        <v>103</v>
      </c>
      <c r="L1041" s="55"/>
      <c r="M1041" s="55"/>
      <c r="N1041" s="56"/>
      <c r="O1041" s="55"/>
      <c r="P1041" s="55"/>
      <c r="Q1041" s="55"/>
      <c r="R1041" s="55"/>
      <c r="S1041" s="55"/>
      <c r="T1041" s="54">
        <v>2</v>
      </c>
      <c r="U1041" s="53" t="s">
        <v>222</v>
      </c>
      <c r="V1041" s="40" t="s">
        <v>102</v>
      </c>
      <c r="W1041" s="15">
        <v>2</v>
      </c>
      <c r="X1041" s="15"/>
      <c r="Y1041" s="15" t="s">
        <v>71</v>
      </c>
      <c r="Z1041" s="15"/>
      <c r="AA1041" s="15"/>
      <c r="AB1041" s="4">
        <v>139</v>
      </c>
      <c r="AC1041" s="5" t="s">
        <v>224</v>
      </c>
      <c r="AD1041" s="83" t="s">
        <v>107</v>
      </c>
      <c r="AI1041"/>
      <c r="AJ1041" s="67"/>
      <c r="AK1041"/>
      <c r="AO1041" s="39" t="str">
        <f t="shared" si="41"/>
        <v xml:space="preserve">Alicia Adams </v>
      </c>
      <c r="AP1041" s="39"/>
      <c r="AQ1041" s="39">
        <f t="shared" si="42"/>
        <v>0</v>
      </c>
    </row>
    <row r="1042" spans="1:84" thickBot="1" x14ac:dyDescent="0.3">
      <c r="A1042" s="38">
        <v>1041</v>
      </c>
      <c r="B1042" s="64">
        <v>5</v>
      </c>
      <c r="C1042" s="66" t="str">
        <f>IF(G1042=1,AO1042," ")</f>
        <v>Erick Allen</v>
      </c>
      <c r="D1042" s="71"/>
      <c r="E1042" s="107">
        <v>1099</v>
      </c>
      <c r="F1042" s="80">
        <v>140</v>
      </c>
      <c r="G1042" s="58">
        <v>1</v>
      </c>
      <c r="H1042" s="58">
        <f>G1042</f>
        <v>1</v>
      </c>
      <c r="I1042" s="58" t="str">
        <f>IF(C1042=$AI$6,$AJ$6," ")</f>
        <v>DEM</v>
      </c>
      <c r="J1042" s="55" t="s">
        <v>104</v>
      </c>
      <c r="K1042" s="55" t="s">
        <v>103</v>
      </c>
      <c r="L1042" s="55"/>
      <c r="M1042" s="55"/>
      <c r="N1042" s="56"/>
      <c r="O1042" s="55"/>
      <c r="P1042" s="55"/>
      <c r="Q1042" s="55"/>
      <c r="R1042" s="55"/>
      <c r="S1042" s="55"/>
      <c r="T1042" s="54">
        <v>2</v>
      </c>
      <c r="U1042" s="53" t="s">
        <v>222</v>
      </c>
      <c r="V1042" s="40" t="s">
        <v>102</v>
      </c>
      <c r="W1042" s="15">
        <v>2</v>
      </c>
      <c r="X1042" s="15"/>
      <c r="Y1042" s="15" t="s">
        <v>71</v>
      </c>
      <c r="Z1042" s="15"/>
      <c r="AA1042" s="15"/>
      <c r="AB1042" s="4">
        <v>141</v>
      </c>
      <c r="AC1042" s="5" t="s">
        <v>223</v>
      </c>
      <c r="AD1042" s="83" t="s">
        <v>107</v>
      </c>
      <c r="AI1042"/>
      <c r="AJ1042" s="67"/>
      <c r="AK1042"/>
      <c r="AO1042" s="39" t="str">
        <f t="shared" si="41"/>
        <v>Erick Allen</v>
      </c>
      <c r="AP1042" s="39"/>
      <c r="AQ1042" s="39">
        <f t="shared" si="42"/>
        <v>0</v>
      </c>
    </row>
    <row r="1043" spans="1:84" thickBot="1" x14ac:dyDescent="0.3">
      <c r="A1043" s="38">
        <v>1042</v>
      </c>
      <c r="B1043" s="64">
        <v>6</v>
      </c>
      <c r="C1043" s="66" t="str">
        <f>IF(G1043=1,AO1043," ")</f>
        <v>Jaha V. Howard</v>
      </c>
      <c r="D1043" s="71"/>
      <c r="E1043" s="107">
        <v>1106</v>
      </c>
      <c r="F1043" s="80">
        <v>142</v>
      </c>
      <c r="G1043" s="58">
        <v>1</v>
      </c>
      <c r="H1043" s="58">
        <f>G1043</f>
        <v>1</v>
      </c>
      <c r="I1043" s="58" t="str">
        <f>IF(C1043=$AI$7,$AJ$7," ")</f>
        <v>DEM</v>
      </c>
      <c r="J1043" s="55" t="s">
        <v>104</v>
      </c>
      <c r="K1043" s="55" t="s">
        <v>103</v>
      </c>
      <c r="L1043" s="55"/>
      <c r="M1043" s="55"/>
      <c r="N1043" s="56"/>
      <c r="O1043" s="55"/>
      <c r="P1043" s="55"/>
      <c r="Q1043" s="55"/>
      <c r="R1043" s="55"/>
      <c r="S1043" s="55"/>
      <c r="T1043" s="54">
        <v>2</v>
      </c>
      <c r="U1043" s="53" t="s">
        <v>222</v>
      </c>
      <c r="V1043" s="40" t="s">
        <v>102</v>
      </c>
      <c r="W1043" s="15">
        <v>2</v>
      </c>
      <c r="X1043" s="15"/>
      <c r="Y1043" s="15" t="s">
        <v>71</v>
      </c>
      <c r="Z1043" s="15"/>
      <c r="AA1043" s="15"/>
      <c r="AI1043"/>
      <c r="AJ1043" s="67"/>
      <c r="AK1043"/>
      <c r="AO1043" s="39" t="str">
        <f t="shared" si="41"/>
        <v>Jaha V. Howard</v>
      </c>
      <c r="AP1043" s="39"/>
      <c r="AQ1043" s="39">
        <f t="shared" si="42"/>
        <v>0</v>
      </c>
    </row>
    <row r="1044" spans="1:84" thickBot="1" x14ac:dyDescent="0.3">
      <c r="A1044" s="38">
        <v>1043</v>
      </c>
      <c r="B1044" s="64">
        <v>7</v>
      </c>
      <c r="C1044" s="66" t="str">
        <f>IF(G1044=1,AO1044," ")</f>
        <v>Tanisha Whorton</v>
      </c>
      <c r="D1044" s="71"/>
      <c r="E1044" s="107">
        <v>1106</v>
      </c>
      <c r="F1044" s="80">
        <v>142</v>
      </c>
      <c r="G1044" s="58">
        <v>1</v>
      </c>
      <c r="H1044" s="58">
        <f>G1044</f>
        <v>1</v>
      </c>
      <c r="I1044" s="58" t="str">
        <f>IF(C1044=$AI$8,$AJ$8," ")</f>
        <v>DEM</v>
      </c>
      <c r="J1044" s="55" t="s">
        <v>104</v>
      </c>
      <c r="K1044" s="55" t="s">
        <v>103</v>
      </c>
      <c r="L1044" s="55"/>
      <c r="M1044" s="55"/>
      <c r="N1044" s="56"/>
      <c r="O1044" s="55"/>
      <c r="P1044" s="55"/>
      <c r="Q1044" s="55"/>
      <c r="R1044" s="55"/>
      <c r="S1044" s="55"/>
      <c r="T1044" s="54">
        <v>2</v>
      </c>
      <c r="U1044" s="53" t="s">
        <v>222</v>
      </c>
      <c r="V1044" s="40" t="s">
        <v>102</v>
      </c>
      <c r="W1044" s="15">
        <v>2</v>
      </c>
      <c r="X1044" s="15"/>
      <c r="Y1044" s="15" t="s">
        <v>71</v>
      </c>
      <c r="Z1044" s="15"/>
      <c r="AA1044" s="15"/>
      <c r="AB1044" s="4">
        <v>140</v>
      </c>
      <c r="AC1044" s="5" t="s">
        <v>224</v>
      </c>
      <c r="AD1044" s="5" t="s">
        <v>105</v>
      </c>
      <c r="AI1044"/>
      <c r="AJ1044" s="67"/>
      <c r="AK1044"/>
      <c r="AO1044" s="39" t="str">
        <f t="shared" si="41"/>
        <v>Tanisha Whorton</v>
      </c>
      <c r="AP1044" s="39"/>
      <c r="AQ1044" s="39">
        <f t="shared" si="42"/>
        <v>0</v>
      </c>
    </row>
    <row r="1045" spans="1:84" thickBot="1" x14ac:dyDescent="0.3">
      <c r="A1045" s="38">
        <v>1044</v>
      </c>
      <c r="B1045" s="64">
        <v>8</v>
      </c>
      <c r="C1045" s="66" t="str">
        <f>IF(G1045=1,AO1045," ")</f>
        <v>Tracy Stevenson</v>
      </c>
      <c r="D1045" s="71"/>
      <c r="E1045" s="107">
        <v>1106</v>
      </c>
      <c r="F1045" s="80">
        <v>142</v>
      </c>
      <c r="G1045" s="58">
        <v>1</v>
      </c>
      <c r="H1045" s="58">
        <f>G1045</f>
        <v>1</v>
      </c>
      <c r="I1045" s="58" t="str">
        <f>IF(C1045=$AI$9,$AJ$9," ")</f>
        <v>DEM</v>
      </c>
      <c r="J1045" s="55" t="s">
        <v>104</v>
      </c>
      <c r="K1045" s="55" t="s">
        <v>103</v>
      </c>
      <c r="L1045" s="55"/>
      <c r="M1045" s="55"/>
      <c r="N1045" s="56"/>
      <c r="O1045" s="55"/>
      <c r="P1045" s="55"/>
      <c r="Q1045" s="55"/>
      <c r="R1045" s="55"/>
      <c r="S1045" s="55"/>
      <c r="T1045" s="54">
        <v>2</v>
      </c>
      <c r="U1045" s="53" t="s">
        <v>222</v>
      </c>
      <c r="V1045" s="40" t="s">
        <v>102</v>
      </c>
      <c r="W1045" s="15">
        <v>2</v>
      </c>
      <c r="X1045" s="15"/>
      <c r="Y1045" s="15" t="s">
        <v>71</v>
      </c>
      <c r="Z1045" s="15"/>
      <c r="AA1045" s="15"/>
      <c r="AB1045" s="4">
        <v>142</v>
      </c>
      <c r="AC1045" s="5" t="s">
        <v>223</v>
      </c>
      <c r="AD1045" s="5" t="s">
        <v>105</v>
      </c>
      <c r="AI1045"/>
      <c r="AJ1045" s="67"/>
      <c r="AK1045"/>
      <c r="AO1045" s="39" t="str">
        <f t="shared" si="41"/>
        <v>Tracy Stevenson</v>
      </c>
      <c r="AP1045" s="39"/>
      <c r="AQ1045" s="39">
        <f t="shared" si="42"/>
        <v>0</v>
      </c>
    </row>
    <row r="1046" spans="1:84" ht="15" x14ac:dyDescent="0.25">
      <c r="A1046" s="38">
        <v>1045</v>
      </c>
      <c r="B1046" s="64">
        <v>9</v>
      </c>
      <c r="C1046" s="74" t="str">
        <f>IF(G1046=1,AQ1046,IF(G1046="BLK",$AI$17," "))</f>
        <v xml:space="preserve"> </v>
      </c>
      <c r="D1046" s="129"/>
      <c r="E1046" s="55"/>
      <c r="F1046" s="56"/>
      <c r="G1046" s="58"/>
      <c r="H1046" s="58"/>
      <c r="I1046" s="58" t="str">
        <f>IF(C1046=$AI$10,$AJ$10," ")</f>
        <v xml:space="preserve"> </v>
      </c>
      <c r="J1046" s="55"/>
      <c r="K1046" s="55" t="s">
        <v>103</v>
      </c>
      <c r="L1046" s="55"/>
      <c r="M1046" s="55"/>
      <c r="N1046" s="56"/>
      <c r="O1046" s="55"/>
      <c r="P1046" s="55"/>
      <c r="Q1046" s="55"/>
      <c r="R1046" s="55"/>
      <c r="S1046" s="55"/>
      <c r="T1046" s="54">
        <v>2</v>
      </c>
      <c r="U1046" s="53" t="s">
        <v>222</v>
      </c>
      <c r="V1046" s="40" t="s">
        <v>102</v>
      </c>
      <c r="W1046" s="15">
        <v>2</v>
      </c>
      <c r="X1046" s="15"/>
      <c r="Y1046" s="15" t="s">
        <v>71</v>
      </c>
      <c r="Z1046" s="15"/>
      <c r="AA1046" s="15"/>
      <c r="AI1046"/>
      <c r="AJ1046" s="67"/>
      <c r="AK1046"/>
      <c r="AO1046" s="39" t="str">
        <f t="shared" si="41"/>
        <v>BLANK</v>
      </c>
      <c r="AP1046" s="39"/>
      <c r="AQ1046" s="39">
        <f t="shared" si="42"/>
        <v>0</v>
      </c>
    </row>
    <row r="1047" spans="1:84" ht="15" x14ac:dyDescent="0.25">
      <c r="A1047" s="38">
        <v>1046</v>
      </c>
      <c r="B1047" s="64">
        <v>10</v>
      </c>
      <c r="C1047" s="66" t="str">
        <f>IF(G1047=1,AO1047," ")</f>
        <v xml:space="preserve"> </v>
      </c>
      <c r="D1047" s="65"/>
      <c r="E1047" s="55"/>
      <c r="F1047" s="56"/>
      <c r="G1047" s="58"/>
      <c r="H1047" s="58"/>
      <c r="I1047" s="58" t="str">
        <f>IF(C1047=$AI$10,$AJ$10," ")</f>
        <v xml:space="preserve"> </v>
      </c>
      <c r="J1047" s="55"/>
      <c r="K1047" s="55" t="s">
        <v>103</v>
      </c>
      <c r="L1047" s="55"/>
      <c r="M1047" s="55"/>
      <c r="N1047" s="56"/>
      <c r="O1047" s="55"/>
      <c r="P1047" s="55"/>
      <c r="Q1047" s="55"/>
      <c r="R1047" s="55"/>
      <c r="S1047" s="55"/>
      <c r="T1047" s="54">
        <v>2</v>
      </c>
      <c r="U1047" s="53" t="s">
        <v>222</v>
      </c>
      <c r="V1047" s="40" t="s">
        <v>102</v>
      </c>
      <c r="W1047" s="15">
        <v>2</v>
      </c>
      <c r="X1047" s="15"/>
      <c r="Y1047" s="15" t="s">
        <v>71</v>
      </c>
      <c r="Z1047" s="15"/>
      <c r="AA1047" s="15"/>
      <c r="AI1047"/>
      <c r="AJ1047" s="67"/>
      <c r="AK1047"/>
      <c r="AO1047" s="39" t="str">
        <f t="shared" si="41"/>
        <v>Write In</v>
      </c>
      <c r="AP1047" s="39"/>
      <c r="AQ1047" s="39">
        <f t="shared" si="42"/>
        <v>0</v>
      </c>
    </row>
    <row r="1048" spans="1:84" hidden="1" x14ac:dyDescent="0.25">
      <c r="A1048" s="75">
        <v>1047</v>
      </c>
      <c r="B1048" s="64">
        <v>11</v>
      </c>
      <c r="C1048" s="79" t="s">
        <v>101</v>
      </c>
      <c r="D1048" s="78"/>
      <c r="E1048" s="55"/>
      <c r="F1048" s="56"/>
      <c r="G1048" s="59"/>
      <c r="H1048" s="58"/>
      <c r="I1048" s="58"/>
      <c r="J1048" s="55"/>
      <c r="K1048" s="55" t="s">
        <v>100</v>
      </c>
      <c r="L1048" s="55"/>
      <c r="M1048" s="55"/>
      <c r="N1048" s="56"/>
      <c r="O1048" s="55"/>
      <c r="P1048" s="55"/>
      <c r="Q1048" s="55"/>
      <c r="R1048" s="55"/>
      <c r="S1048" s="55"/>
      <c r="T1048" s="55"/>
      <c r="U1048" s="53" t="s">
        <v>222</v>
      </c>
      <c r="V1048" s="40" t="s">
        <v>99</v>
      </c>
      <c r="W1048" s="15"/>
      <c r="X1048" s="15"/>
      <c r="Y1048" s="15" t="s">
        <v>71</v>
      </c>
      <c r="Z1048" s="15"/>
      <c r="AA1048" s="15"/>
      <c r="AI1048"/>
      <c r="AJ1048" s="67"/>
      <c r="AK1048"/>
      <c r="AO1048" s="39">
        <f t="shared" si="41"/>
        <v>0</v>
      </c>
      <c r="AP1048" s="39"/>
      <c r="AQ1048" s="39" t="str">
        <f t="shared" si="42"/>
        <v>BOC District 4</v>
      </c>
    </row>
    <row r="1049" spans="1:84" ht="15" hidden="1" x14ac:dyDescent="0.25">
      <c r="A1049" s="75">
        <v>1048</v>
      </c>
      <c r="B1049" s="64">
        <v>12</v>
      </c>
      <c r="C1049" s="66" t="str">
        <f>IF(G1049=1,AQ1049," ")</f>
        <v xml:space="preserve"> </v>
      </c>
      <c r="D1049" s="65"/>
      <c r="E1049" s="55"/>
      <c r="F1049" s="56"/>
      <c r="G1049" s="58"/>
      <c r="H1049" s="58"/>
      <c r="I1049" s="58" t="str">
        <f>IF(C1049=$AI$13,$AJ$13," ")</f>
        <v xml:space="preserve"> </v>
      </c>
      <c r="J1049" s="55"/>
      <c r="K1049" s="55" t="s">
        <v>100</v>
      </c>
      <c r="L1049" s="55"/>
      <c r="M1049" s="55"/>
      <c r="N1049" s="56"/>
      <c r="O1049" s="55"/>
      <c r="P1049" s="55"/>
      <c r="Q1049" s="55"/>
      <c r="R1049" s="55"/>
      <c r="S1049" s="55"/>
      <c r="T1049" s="55"/>
      <c r="U1049" s="53" t="s">
        <v>222</v>
      </c>
      <c r="V1049" s="40" t="s">
        <v>99</v>
      </c>
      <c r="W1049" s="15"/>
      <c r="X1049" s="15"/>
      <c r="Y1049" s="15" t="s">
        <v>71</v>
      </c>
      <c r="Z1049" s="15"/>
      <c r="AA1049" s="15"/>
      <c r="AI1049"/>
      <c r="AJ1049" s="67"/>
      <c r="AK1049"/>
      <c r="AO1049" s="39">
        <f t="shared" si="41"/>
        <v>0</v>
      </c>
      <c r="AP1049" s="39"/>
      <c r="AQ1049" s="39" t="str">
        <f t="shared" si="42"/>
        <v>Julien Grhas</v>
      </c>
    </row>
    <row r="1050" spans="1:84" ht="15" hidden="1" x14ac:dyDescent="0.25">
      <c r="A1050" s="75">
        <v>1049</v>
      </c>
      <c r="B1050" s="64">
        <v>13</v>
      </c>
      <c r="C1050" s="66" t="str">
        <f>IF(G1050=1,AQ1050," ")</f>
        <v xml:space="preserve"> </v>
      </c>
      <c r="D1050" s="65"/>
      <c r="E1050" s="55"/>
      <c r="F1050" s="56"/>
      <c r="G1050" s="58"/>
      <c r="H1050" s="58"/>
      <c r="I1050" s="58" t="str">
        <f>IF(C1050=$AI$14,$AJ$14," ")</f>
        <v xml:space="preserve"> </v>
      </c>
      <c r="J1050" s="55"/>
      <c r="K1050" s="55" t="s">
        <v>100</v>
      </c>
      <c r="L1050" s="55"/>
      <c r="M1050" s="55"/>
      <c r="N1050" s="56"/>
      <c r="O1050" s="55"/>
      <c r="P1050" s="55"/>
      <c r="Q1050" s="55"/>
      <c r="R1050" s="55"/>
      <c r="S1050" s="55"/>
      <c r="T1050" s="55"/>
      <c r="U1050" s="53" t="s">
        <v>222</v>
      </c>
      <c r="V1050" s="40" t="s">
        <v>99</v>
      </c>
      <c r="W1050" s="15"/>
      <c r="X1050" s="15"/>
      <c r="Y1050" s="15" t="s">
        <v>71</v>
      </c>
      <c r="Z1050" s="15"/>
      <c r="AA1050" s="15"/>
      <c r="AI1050"/>
      <c r="AJ1050" s="67"/>
      <c r="AK1050"/>
      <c r="AO1050" s="39">
        <f t="shared" si="41"/>
        <v>0</v>
      </c>
      <c r="AP1050" s="39"/>
      <c r="AQ1050" s="39" t="str">
        <f t="shared" si="42"/>
        <v>Matthew Hardwick</v>
      </c>
    </row>
    <row r="1051" spans="1:84" ht="15" hidden="1" x14ac:dyDescent="0.25">
      <c r="A1051" s="75">
        <v>1050</v>
      </c>
      <c r="B1051" s="64">
        <v>14</v>
      </c>
      <c r="C1051" s="66" t="str">
        <f>IF(G1051=1,AQ1051," ")</f>
        <v xml:space="preserve"> </v>
      </c>
      <c r="D1051" s="65"/>
      <c r="E1051" s="55"/>
      <c r="F1051" s="56"/>
      <c r="G1051" s="58"/>
      <c r="H1051" s="58"/>
      <c r="I1051" s="58" t="str">
        <f>IF(C1051=$AI$15,$AJ$15," ")</f>
        <v xml:space="preserve"> </v>
      </c>
      <c r="J1051" s="55"/>
      <c r="K1051" s="55" t="s">
        <v>100</v>
      </c>
      <c r="L1051" s="55"/>
      <c r="M1051" s="55"/>
      <c r="N1051" s="56"/>
      <c r="O1051" s="55"/>
      <c r="P1051" s="55"/>
      <c r="Q1051" s="55"/>
      <c r="R1051" s="55"/>
      <c r="S1051" s="55"/>
      <c r="T1051" s="55"/>
      <c r="U1051" s="53" t="s">
        <v>222</v>
      </c>
      <c r="V1051" s="40" t="s">
        <v>99</v>
      </c>
      <c r="W1051" s="15"/>
      <c r="X1051" s="15"/>
      <c r="Y1051" s="15" t="s">
        <v>71</v>
      </c>
      <c r="Z1051" s="15"/>
      <c r="AA1051" s="15"/>
      <c r="AI1051"/>
      <c r="AJ1051" s="67"/>
      <c r="AK1051"/>
      <c r="AO1051" s="39">
        <f t="shared" si="41"/>
        <v>0</v>
      </c>
      <c r="AP1051" s="39"/>
      <c r="AQ1051" s="39" t="str">
        <f t="shared" si="42"/>
        <v>Yashica Marshall</v>
      </c>
    </row>
    <row r="1052" spans="1:84" ht="15" hidden="1" x14ac:dyDescent="0.25">
      <c r="A1052" s="75">
        <v>1051</v>
      </c>
      <c r="B1052" s="64">
        <v>15</v>
      </c>
      <c r="C1052" s="66" t="str">
        <f>IF(G1052=1,AQ1052," ")</f>
        <v xml:space="preserve"> </v>
      </c>
      <c r="D1052" s="65"/>
      <c r="E1052" s="55"/>
      <c r="F1052" s="56"/>
      <c r="G1052" s="58"/>
      <c r="H1052" s="58"/>
      <c r="I1052" s="58" t="str">
        <f>IF(C1052=$AI$16,$AJ$16," ")</f>
        <v xml:space="preserve"> </v>
      </c>
      <c r="J1052" s="55"/>
      <c r="K1052" s="55" t="s">
        <v>100</v>
      </c>
      <c r="L1052" s="55"/>
      <c r="M1052" s="55"/>
      <c r="N1052" s="56"/>
      <c r="O1052" s="55"/>
      <c r="P1052" s="55"/>
      <c r="Q1052" s="55"/>
      <c r="R1052" s="55"/>
      <c r="S1052" s="55"/>
      <c r="T1052" s="55"/>
      <c r="U1052" s="53" t="s">
        <v>222</v>
      </c>
      <c r="V1052" s="40" t="s">
        <v>99</v>
      </c>
      <c r="W1052" s="15"/>
      <c r="X1052" s="15"/>
      <c r="Y1052" s="15" t="s">
        <v>71</v>
      </c>
      <c r="Z1052" s="15"/>
      <c r="AA1052" s="15"/>
      <c r="AH1052" s="67"/>
      <c r="AI1052"/>
      <c r="AJ1052" s="67"/>
      <c r="AK1052"/>
      <c r="AO1052" s="39">
        <f t="shared" si="41"/>
        <v>0</v>
      </c>
      <c r="AP1052" s="39"/>
      <c r="AQ1052" s="39" t="str">
        <f t="shared" si="42"/>
        <v>Monique Sheffield</v>
      </c>
    </row>
    <row r="1053" spans="1:84" s="2" customFormat="1" ht="15" hidden="1" x14ac:dyDescent="0.25">
      <c r="A1053" s="75">
        <v>1052</v>
      </c>
      <c r="B1053" s="64">
        <v>16</v>
      </c>
      <c r="C1053" s="74" t="str">
        <f>IF(G1053=1,AQ1053,IF(G1053="BLK",$AI$17," "))</f>
        <v xml:space="preserve"> </v>
      </c>
      <c r="D1053" s="129"/>
      <c r="E1053" s="55"/>
      <c r="F1053" s="56"/>
      <c r="G1053" s="58"/>
      <c r="H1053" s="58"/>
      <c r="I1053" s="58" t="str">
        <f>IF(C1053=$AI$17,$AJ$17," ")</f>
        <v xml:space="preserve"> </v>
      </c>
      <c r="J1053" s="55"/>
      <c r="K1053" s="55" t="s">
        <v>100</v>
      </c>
      <c r="L1053" s="55"/>
      <c r="M1053" s="55"/>
      <c r="N1053" s="56"/>
      <c r="O1053" s="55"/>
      <c r="P1053" s="55"/>
      <c r="Q1053" s="55"/>
      <c r="R1053" s="55"/>
      <c r="S1053" s="55"/>
      <c r="T1053" s="55"/>
      <c r="U1053" s="53" t="s">
        <v>222</v>
      </c>
      <c r="V1053" s="40" t="s">
        <v>99</v>
      </c>
      <c r="W1053" s="15"/>
      <c r="X1053" s="15"/>
      <c r="Y1053" s="15" t="s">
        <v>71</v>
      </c>
      <c r="Z1053" s="15"/>
      <c r="AA1053" s="15"/>
      <c r="AB1053" s="5"/>
      <c r="AC1053" s="5"/>
      <c r="AD1053" s="5"/>
      <c r="AE1053" s="5"/>
      <c r="AF1053" s="4"/>
      <c r="AG1053" s="3"/>
      <c r="AH1053" s="67"/>
      <c r="AI1053"/>
      <c r="AJ1053" s="67"/>
      <c r="AK1053"/>
      <c r="AL1053" s="1"/>
      <c r="AM1053" s="1"/>
      <c r="AN1053" s="1"/>
      <c r="AO1053" s="39">
        <f t="shared" si="41"/>
        <v>0</v>
      </c>
      <c r="AP1053" s="39"/>
      <c r="AQ1053" s="39" t="str">
        <f t="shared" si="42"/>
        <v>BLANK</v>
      </c>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row>
    <row r="1054" spans="1:84" s="2" customFormat="1" ht="15" hidden="1" x14ac:dyDescent="0.25">
      <c r="A1054" s="75">
        <v>1053</v>
      </c>
      <c r="B1054" s="64">
        <v>17</v>
      </c>
      <c r="C1054" s="66" t="str">
        <f>IF(G1054=1,AQ1054," ")</f>
        <v xml:space="preserve"> </v>
      </c>
      <c r="D1054" s="65"/>
      <c r="E1054" s="55"/>
      <c r="F1054" s="56"/>
      <c r="G1054" s="58"/>
      <c r="H1054" s="58"/>
      <c r="I1054" s="58" t="str">
        <f>IF(C1054=$AI$18,$AJ$18," ")</f>
        <v xml:space="preserve"> </v>
      </c>
      <c r="J1054" s="55"/>
      <c r="K1054" s="55" t="s">
        <v>100</v>
      </c>
      <c r="L1054" s="55"/>
      <c r="M1054" s="55"/>
      <c r="N1054" s="56"/>
      <c r="O1054" s="55"/>
      <c r="P1054" s="55"/>
      <c r="Q1054" s="55"/>
      <c r="R1054" s="55"/>
      <c r="S1054" s="55"/>
      <c r="T1054" s="55"/>
      <c r="U1054" s="53" t="s">
        <v>222</v>
      </c>
      <c r="V1054" s="40" t="s">
        <v>99</v>
      </c>
      <c r="W1054" s="15"/>
      <c r="X1054" s="15"/>
      <c r="Y1054" s="15" t="s">
        <v>71</v>
      </c>
      <c r="Z1054" s="15"/>
      <c r="AA1054" s="15"/>
      <c r="AB1054" s="5"/>
      <c r="AC1054" s="5"/>
      <c r="AD1054" s="5"/>
      <c r="AE1054" s="5"/>
      <c r="AF1054" s="4"/>
      <c r="AG1054" s="3"/>
      <c r="AH1054" s="67"/>
      <c r="AI1054"/>
      <c r="AJ1054" s="67"/>
      <c r="AK1054"/>
      <c r="AL1054" s="1"/>
      <c r="AM1054" s="1"/>
      <c r="AN1054" s="1"/>
      <c r="AO1054" s="39">
        <f t="shared" si="41"/>
        <v>0</v>
      </c>
      <c r="AP1054" s="39"/>
      <c r="AQ1054" s="39" t="str">
        <f t="shared" si="42"/>
        <v>BLANK</v>
      </c>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row>
    <row r="1055" spans="1:84" s="2" customFormat="1" ht="15" hidden="1" x14ac:dyDescent="0.25">
      <c r="A1055" s="75">
        <v>1054</v>
      </c>
      <c r="B1055" s="64">
        <v>18</v>
      </c>
      <c r="C1055" s="66" t="str">
        <f>IF(G1055=1,AQ1055," ")</f>
        <v xml:space="preserve"> </v>
      </c>
      <c r="D1055" s="65"/>
      <c r="E1055" s="55"/>
      <c r="F1055" s="56"/>
      <c r="G1055" s="58"/>
      <c r="H1055" s="58"/>
      <c r="I1055" s="58" t="str">
        <f>IF(C1055=$AI$19,$AJ$19," ")</f>
        <v xml:space="preserve"> </v>
      </c>
      <c r="J1055" s="55"/>
      <c r="K1055" s="55" t="s">
        <v>100</v>
      </c>
      <c r="L1055" s="55"/>
      <c r="M1055" s="55"/>
      <c r="N1055" s="56"/>
      <c r="O1055" s="55"/>
      <c r="P1055" s="55"/>
      <c r="Q1055" s="55"/>
      <c r="R1055" s="55"/>
      <c r="S1055" s="55"/>
      <c r="T1055" s="55"/>
      <c r="U1055" s="53" t="s">
        <v>222</v>
      </c>
      <c r="V1055" s="40" t="s">
        <v>99</v>
      </c>
      <c r="W1055" s="15"/>
      <c r="X1055" s="15"/>
      <c r="Y1055" s="15" t="s">
        <v>71</v>
      </c>
      <c r="Z1055" s="15"/>
      <c r="AA1055" s="15"/>
      <c r="AB1055" s="5"/>
      <c r="AC1055" s="5"/>
      <c r="AD1055" s="5"/>
      <c r="AE1055" s="5"/>
      <c r="AF1055" s="4"/>
      <c r="AG1055" s="3"/>
      <c r="AH1055" s="67"/>
      <c r="AI1055"/>
      <c r="AJ1055" s="67"/>
      <c r="AK1055"/>
      <c r="AL1055" s="1"/>
      <c r="AM1055" s="1"/>
      <c r="AN1055" s="1"/>
      <c r="AO1055" s="39">
        <f t="shared" si="41"/>
        <v>0</v>
      </c>
      <c r="AP1055" s="39"/>
      <c r="AQ1055" s="39" t="str">
        <f t="shared" si="42"/>
        <v>Write In</v>
      </c>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row>
    <row r="1056" spans="1:84" s="2" customFormat="1" thickBot="1" x14ac:dyDescent="0.3">
      <c r="A1056" s="38">
        <v>1055</v>
      </c>
      <c r="B1056" s="64">
        <v>19</v>
      </c>
      <c r="C1056" s="66"/>
      <c r="D1056" s="65"/>
      <c r="E1056" s="55"/>
      <c r="F1056" s="56"/>
      <c r="G1056" s="58"/>
      <c r="H1056" s="58"/>
      <c r="I1056" s="58"/>
      <c r="J1056" s="55"/>
      <c r="K1056" s="55"/>
      <c r="L1056" s="55"/>
      <c r="M1056" s="55"/>
      <c r="N1056" s="56"/>
      <c r="O1056" s="55"/>
      <c r="P1056" s="55"/>
      <c r="Q1056" s="55"/>
      <c r="R1056" s="55"/>
      <c r="S1056" s="55"/>
      <c r="T1056" s="54">
        <v>2</v>
      </c>
      <c r="U1056" s="53" t="s">
        <v>222</v>
      </c>
      <c r="V1056" s="40" t="s">
        <v>85</v>
      </c>
      <c r="W1056" s="15">
        <v>2</v>
      </c>
      <c r="X1056" s="15"/>
      <c r="Y1056" s="15" t="s">
        <v>71</v>
      </c>
      <c r="Z1056" s="15"/>
      <c r="AA1056" s="15"/>
      <c r="AB1056" s="5"/>
      <c r="AC1056" s="5"/>
      <c r="AD1056" s="5"/>
      <c r="AE1056" s="5"/>
      <c r="AF1056" s="4"/>
      <c r="AG1056" s="3"/>
      <c r="AH1056" s="67"/>
      <c r="AI1056"/>
      <c r="AJ1056" s="67"/>
      <c r="AK1056"/>
      <c r="AL1056" s="1"/>
      <c r="AM1056" s="1"/>
      <c r="AN1056" s="1"/>
      <c r="AO1056" s="39">
        <f t="shared" si="41"/>
        <v>0</v>
      </c>
      <c r="AP1056" s="39"/>
      <c r="AQ1056" s="39">
        <f t="shared" si="42"/>
        <v>0</v>
      </c>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row>
    <row r="1057" spans="1:84" s="2" customFormat="1" ht="16.5" thickBot="1" x14ac:dyDescent="0.3">
      <c r="A1057" s="38">
        <v>1056</v>
      </c>
      <c r="B1057" s="64">
        <v>20</v>
      </c>
      <c r="C1057" s="74" t="s">
        <v>98</v>
      </c>
      <c r="D1057" s="71"/>
      <c r="E1057" s="58"/>
      <c r="F1057" s="73"/>
      <c r="G1057" s="59">
        <v>0</v>
      </c>
      <c r="H1057" s="58">
        <v>0</v>
      </c>
      <c r="I1057" s="58"/>
      <c r="J1057" s="55"/>
      <c r="K1057" s="55" t="s">
        <v>97</v>
      </c>
      <c r="L1057" s="55"/>
      <c r="M1057" s="55"/>
      <c r="N1057" s="56"/>
      <c r="O1057" s="55"/>
      <c r="P1057" s="55"/>
      <c r="Q1057" s="55"/>
      <c r="R1057" s="55"/>
      <c r="S1057" s="55"/>
      <c r="T1057" s="54">
        <v>2</v>
      </c>
      <c r="U1057" s="53" t="s">
        <v>222</v>
      </c>
      <c r="V1057" s="40" t="s">
        <v>85</v>
      </c>
      <c r="W1057" s="15">
        <v>2</v>
      </c>
      <c r="X1057" s="15"/>
      <c r="Y1057" s="15" t="s">
        <v>71</v>
      </c>
      <c r="Z1057" s="15"/>
      <c r="AA1057" s="15"/>
      <c r="AB1057" s="5"/>
      <c r="AC1057" s="5"/>
      <c r="AD1057" s="5"/>
      <c r="AE1057" s="5"/>
      <c r="AF1057" s="4"/>
      <c r="AG1057" s="3"/>
      <c r="AH1057" s="67"/>
      <c r="AI1057"/>
      <c r="AJ1057" s="67"/>
      <c r="AK1057"/>
      <c r="AL1057" s="1"/>
      <c r="AM1057" s="1"/>
      <c r="AN1057" s="1"/>
      <c r="AO1057" s="39">
        <f t="shared" si="41"/>
        <v>0</v>
      </c>
      <c r="AP1057" s="39"/>
      <c r="AQ1057" s="39">
        <f t="shared" si="42"/>
        <v>0</v>
      </c>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row>
    <row r="1058" spans="1:84" s="2" customFormat="1" ht="16.5" thickBot="1" x14ac:dyDescent="0.3">
      <c r="A1058" s="38">
        <v>1057</v>
      </c>
      <c r="B1058" s="64">
        <v>21</v>
      </c>
      <c r="C1058" s="74" t="s">
        <v>96</v>
      </c>
      <c r="D1058" s="71"/>
      <c r="E1058" s="58"/>
      <c r="F1058" s="73"/>
      <c r="G1058" s="59">
        <v>0</v>
      </c>
      <c r="H1058" s="58">
        <v>0</v>
      </c>
      <c r="I1058" s="58"/>
      <c r="J1058" s="55"/>
      <c r="K1058" s="55" t="s">
        <v>95</v>
      </c>
      <c r="L1058" s="55"/>
      <c r="M1058" s="55"/>
      <c r="N1058" s="56"/>
      <c r="O1058" s="55"/>
      <c r="P1058" s="55"/>
      <c r="Q1058" s="55"/>
      <c r="R1058" s="55"/>
      <c r="S1058" s="55"/>
      <c r="T1058" s="54">
        <v>2</v>
      </c>
      <c r="U1058" s="53" t="s">
        <v>222</v>
      </c>
      <c r="V1058" s="40" t="s">
        <v>85</v>
      </c>
      <c r="W1058" s="15">
        <v>2</v>
      </c>
      <c r="X1058" s="15"/>
      <c r="Y1058" s="15" t="s">
        <v>71</v>
      </c>
      <c r="Z1058" s="15"/>
      <c r="AA1058" s="15"/>
      <c r="AB1058" s="5"/>
      <c r="AC1058" s="5"/>
      <c r="AD1058" s="5"/>
      <c r="AE1058" s="5"/>
      <c r="AF1058" s="4"/>
      <c r="AG1058" s="3"/>
      <c r="AH1058" s="67"/>
      <c r="AI1058"/>
      <c r="AJ1058" s="67"/>
      <c r="AK1058"/>
      <c r="AL1058" s="1"/>
      <c r="AM1058" s="1"/>
      <c r="AN1058" s="1"/>
      <c r="AO1058" s="39">
        <f t="shared" si="41"/>
        <v>0</v>
      </c>
      <c r="AP1058" s="39"/>
      <c r="AQ1058" s="39">
        <f t="shared" si="42"/>
        <v>0</v>
      </c>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row>
    <row r="1059" spans="1:84" s="2" customFormat="1" ht="16.5" thickBot="1" x14ac:dyDescent="0.3">
      <c r="A1059" s="38">
        <v>1058</v>
      </c>
      <c r="B1059" s="64">
        <v>22</v>
      </c>
      <c r="C1059" s="74" t="s">
        <v>94</v>
      </c>
      <c r="D1059" s="71"/>
      <c r="E1059" s="58"/>
      <c r="F1059" s="73"/>
      <c r="G1059" s="59">
        <v>0</v>
      </c>
      <c r="H1059" s="58">
        <v>0</v>
      </c>
      <c r="I1059" s="58" t="s">
        <v>122</v>
      </c>
      <c r="J1059" s="55"/>
      <c r="K1059" s="55" t="s">
        <v>93</v>
      </c>
      <c r="L1059" s="55"/>
      <c r="M1059" s="55"/>
      <c r="N1059" s="56"/>
      <c r="O1059" s="55"/>
      <c r="P1059" s="55"/>
      <c r="Q1059" s="55"/>
      <c r="R1059" s="55"/>
      <c r="S1059" s="55"/>
      <c r="T1059" s="54">
        <v>2</v>
      </c>
      <c r="U1059" s="53" t="s">
        <v>222</v>
      </c>
      <c r="V1059" s="40" t="s">
        <v>85</v>
      </c>
      <c r="W1059" s="15">
        <v>2</v>
      </c>
      <c r="X1059" s="15"/>
      <c r="Y1059" s="15" t="s">
        <v>71</v>
      </c>
      <c r="Z1059" s="15"/>
      <c r="AA1059" s="15"/>
      <c r="AB1059" s="5"/>
      <c r="AC1059" s="5"/>
      <c r="AD1059" s="5"/>
      <c r="AE1059" s="5"/>
      <c r="AF1059" s="4"/>
      <c r="AG1059" s="3"/>
      <c r="AH1059" s="67"/>
      <c r="AI1059"/>
      <c r="AJ1059" s="67"/>
      <c r="AK1059"/>
      <c r="AL1059" s="1"/>
      <c r="AM1059" s="1"/>
      <c r="AN1059" s="1"/>
      <c r="AO1059" s="39">
        <f t="shared" si="41"/>
        <v>0</v>
      </c>
      <c r="AP1059" s="39"/>
      <c r="AQ1059" s="39">
        <f t="shared" si="42"/>
        <v>0</v>
      </c>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row>
    <row r="1060" spans="1:84" s="2" customFormat="1" ht="16.5" thickBot="1" x14ac:dyDescent="0.3">
      <c r="A1060" s="38">
        <v>1059</v>
      </c>
      <c r="B1060" s="64">
        <v>23</v>
      </c>
      <c r="C1060" s="74" t="s">
        <v>77</v>
      </c>
      <c r="D1060" s="71"/>
      <c r="E1060" s="58">
        <v>1106</v>
      </c>
      <c r="F1060" s="80">
        <v>141</v>
      </c>
      <c r="G1060" s="59">
        <v>0</v>
      </c>
      <c r="H1060" s="58">
        <v>1</v>
      </c>
      <c r="I1060" s="58" t="s">
        <v>107</v>
      </c>
      <c r="J1060" s="55"/>
      <c r="K1060" s="55" t="s">
        <v>77</v>
      </c>
      <c r="L1060" s="55"/>
      <c r="M1060" s="55"/>
      <c r="N1060" s="56"/>
      <c r="O1060" s="55"/>
      <c r="P1060" s="55"/>
      <c r="Q1060" s="55"/>
      <c r="R1060" s="55"/>
      <c r="S1060" s="55"/>
      <c r="T1060" s="54">
        <v>2</v>
      </c>
      <c r="U1060" s="53" t="s">
        <v>222</v>
      </c>
      <c r="V1060" s="40" t="s">
        <v>85</v>
      </c>
      <c r="W1060" s="15">
        <v>2</v>
      </c>
      <c r="X1060" s="15"/>
      <c r="Y1060" s="15" t="s">
        <v>71</v>
      </c>
      <c r="Z1060" s="15"/>
      <c r="AA1060" s="15"/>
      <c r="AB1060" s="5"/>
      <c r="AC1060" s="5"/>
      <c r="AD1060" s="5"/>
      <c r="AE1060" s="5"/>
      <c r="AF1060" s="4"/>
      <c r="AG1060" s="3"/>
      <c r="AH1060" s="67"/>
      <c r="AI1060"/>
      <c r="AJ1060" s="67"/>
      <c r="AK1060"/>
      <c r="AL1060" s="1"/>
      <c r="AM1060" s="1"/>
      <c r="AN1060" s="1"/>
      <c r="AO1060" s="39">
        <f t="shared" si="41"/>
        <v>0</v>
      </c>
      <c r="AP1060" s="39"/>
      <c r="AQ1060" s="39">
        <f t="shared" si="42"/>
        <v>0</v>
      </c>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row>
    <row r="1061" spans="1:84" s="2" customFormat="1" ht="16.5" thickBot="1" x14ac:dyDescent="0.3">
      <c r="A1061" s="38">
        <v>1060</v>
      </c>
      <c r="B1061" s="64">
        <v>24</v>
      </c>
      <c r="C1061" s="72" t="s">
        <v>92</v>
      </c>
      <c r="D1061" s="71"/>
      <c r="E1061" s="68"/>
      <c r="F1061" s="70"/>
      <c r="G1061" s="133">
        <v>0</v>
      </c>
      <c r="H1061" s="130">
        <v>0</v>
      </c>
      <c r="I1061" s="69"/>
      <c r="J1061" s="68"/>
      <c r="K1061" s="68" t="s">
        <v>91</v>
      </c>
      <c r="L1061" s="55"/>
      <c r="M1061" s="55"/>
      <c r="N1061" s="56"/>
      <c r="O1061" s="55"/>
      <c r="P1061" s="55"/>
      <c r="Q1061" s="55"/>
      <c r="R1061" s="55"/>
      <c r="S1061" s="55"/>
      <c r="T1061" s="54">
        <v>2</v>
      </c>
      <c r="U1061" s="53" t="s">
        <v>222</v>
      </c>
      <c r="V1061" s="40" t="s">
        <v>85</v>
      </c>
      <c r="W1061" s="15">
        <v>2</v>
      </c>
      <c r="X1061" s="15"/>
      <c r="Y1061" s="15" t="s">
        <v>71</v>
      </c>
      <c r="Z1061" s="15"/>
      <c r="AA1061" s="15"/>
      <c r="AB1061" s="5"/>
      <c r="AC1061" s="5"/>
      <c r="AD1061" s="5"/>
      <c r="AE1061" s="5"/>
      <c r="AF1061" s="4"/>
      <c r="AG1061" s="3"/>
      <c r="AH1061" s="67"/>
      <c r="AI1061"/>
      <c r="AJ1061" s="67"/>
      <c r="AK1061"/>
      <c r="AL1061" s="1"/>
      <c r="AM1061" s="1"/>
      <c r="AN1061" s="1"/>
      <c r="AO1061" s="39">
        <f t="shared" si="41"/>
        <v>0</v>
      </c>
      <c r="AP1061" s="39"/>
      <c r="AQ1061" s="39">
        <f t="shared" si="42"/>
        <v>0</v>
      </c>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row>
    <row r="1062" spans="1:84" x14ac:dyDescent="0.25">
      <c r="A1062" s="38">
        <v>1061</v>
      </c>
      <c r="B1062" s="64">
        <v>25</v>
      </c>
      <c r="C1062" s="66"/>
      <c r="D1062" s="65"/>
      <c r="E1062" s="55"/>
      <c r="F1062" s="56"/>
      <c r="G1062" s="59"/>
      <c r="H1062" s="58"/>
      <c r="I1062" s="58"/>
      <c r="J1062" s="55"/>
      <c r="K1062" s="55"/>
      <c r="L1062" s="55"/>
      <c r="M1062" s="55"/>
      <c r="N1062" s="56"/>
      <c r="O1062" s="55"/>
      <c r="P1062" s="55"/>
      <c r="Q1062" s="55"/>
      <c r="R1062" s="55"/>
      <c r="S1062" s="55"/>
      <c r="T1062" s="54">
        <v>2</v>
      </c>
      <c r="U1062" s="53" t="s">
        <v>222</v>
      </c>
      <c r="V1062" s="40" t="s">
        <v>85</v>
      </c>
      <c r="W1062" s="15">
        <v>2</v>
      </c>
      <c r="X1062" s="15"/>
      <c r="Y1062" s="15" t="s">
        <v>71</v>
      </c>
      <c r="Z1062" s="15"/>
      <c r="AA1062" s="15"/>
      <c r="AH1062" s="67"/>
      <c r="AI1062"/>
      <c r="AJ1062" s="67"/>
      <c r="AK1062"/>
      <c r="AO1062" s="39">
        <f t="shared" si="41"/>
        <v>0</v>
      </c>
      <c r="AP1062" s="39"/>
      <c r="AQ1062" s="39">
        <f t="shared" si="42"/>
        <v>0</v>
      </c>
    </row>
    <row r="1063" spans="1:84" x14ac:dyDescent="0.25">
      <c r="A1063" s="38">
        <v>1062</v>
      </c>
      <c r="B1063" s="64">
        <v>26</v>
      </c>
      <c r="C1063" s="63" t="s">
        <v>90</v>
      </c>
      <c r="D1063" s="62"/>
      <c r="E1063" s="61">
        <f>SUBTOTAL(9,G1041:G1061)</f>
        <v>5</v>
      </c>
      <c r="F1063" s="60"/>
      <c r="G1063" s="59"/>
      <c r="H1063" s="58"/>
      <c r="I1063" s="57"/>
      <c r="J1063" s="55"/>
      <c r="K1063" s="55" t="s">
        <v>89</v>
      </c>
      <c r="L1063" s="55"/>
      <c r="M1063" s="55"/>
      <c r="N1063" s="56"/>
      <c r="O1063" s="55"/>
      <c r="P1063" s="55"/>
      <c r="Q1063" s="55"/>
      <c r="R1063" s="55"/>
      <c r="S1063" s="55"/>
      <c r="T1063" s="54">
        <v>2</v>
      </c>
      <c r="U1063" s="53" t="s">
        <v>222</v>
      </c>
      <c r="V1063" s="40" t="s">
        <v>85</v>
      </c>
      <c r="W1063" s="15">
        <v>2</v>
      </c>
      <c r="X1063" s="15"/>
      <c r="Y1063" s="15" t="s">
        <v>71</v>
      </c>
      <c r="Z1063" s="15"/>
      <c r="AA1063" s="15"/>
      <c r="AH1063" s="67"/>
      <c r="AI1063"/>
      <c r="AJ1063" s="67"/>
      <c r="AK1063"/>
      <c r="AO1063" s="39">
        <f t="shared" si="41"/>
        <v>0</v>
      </c>
      <c r="AP1063" s="39"/>
      <c r="AQ1063" s="39">
        <f t="shared" si="42"/>
        <v>0</v>
      </c>
    </row>
    <row r="1064" spans="1:84" ht="16.5" thickBot="1" x14ac:dyDescent="0.3">
      <c r="A1064" s="38">
        <v>1063</v>
      </c>
      <c r="B1064" s="52">
        <v>27</v>
      </c>
      <c r="C1064" s="51" t="s">
        <v>88</v>
      </c>
      <c r="D1064" s="50"/>
      <c r="E1064" s="49">
        <f>SUBTOTAL(9,H1041:H1061)</f>
        <v>6</v>
      </c>
      <c r="F1064" s="48">
        <f>SUBTOTAL(9,H1041:H1057)</f>
        <v>5</v>
      </c>
      <c r="G1064" s="47"/>
      <c r="H1064" s="46"/>
      <c r="I1064" s="46"/>
      <c r="J1064" s="45"/>
      <c r="K1064" s="43" t="s">
        <v>87</v>
      </c>
      <c r="L1064" s="43"/>
      <c r="M1064" s="43"/>
      <c r="N1064" s="44"/>
      <c r="O1064" s="43"/>
      <c r="P1064" s="43"/>
      <c r="Q1064" s="43"/>
      <c r="R1064" s="43"/>
      <c r="S1064" s="43"/>
      <c r="T1064" s="42">
        <v>2</v>
      </c>
      <c r="U1064" s="148" t="s">
        <v>222</v>
      </c>
      <c r="V1064" s="40" t="s">
        <v>85</v>
      </c>
      <c r="W1064" s="15">
        <v>2</v>
      </c>
      <c r="X1064" s="15"/>
      <c r="Y1064" s="15" t="s">
        <v>71</v>
      </c>
      <c r="Z1064" s="15"/>
      <c r="AA1064" s="15"/>
      <c r="AH1064" s="67"/>
      <c r="AI1064"/>
      <c r="AJ1064" s="67"/>
      <c r="AK1064"/>
      <c r="AO1064" s="39">
        <f t="shared" si="41"/>
        <v>0</v>
      </c>
      <c r="AP1064" s="39"/>
      <c r="AQ1064" s="39">
        <f t="shared" si="42"/>
        <v>0</v>
      </c>
    </row>
    <row r="1065" spans="1:84" ht="16.5" thickBot="1" x14ac:dyDescent="0.3">
      <c r="A1065" s="38">
        <v>1064</v>
      </c>
      <c r="G1065" s="13"/>
      <c r="U1065" s="2" t="s">
        <v>194</v>
      </c>
      <c r="V1065" s="40"/>
      <c r="W1065" s="15"/>
      <c r="X1065" s="15"/>
      <c r="Y1065" s="15" t="s">
        <v>71</v>
      </c>
      <c r="Z1065" s="15"/>
      <c r="AA1065" s="15"/>
      <c r="AH1065" s="67"/>
      <c r="AI1065"/>
      <c r="AJ1065" s="67"/>
      <c r="AK1065"/>
      <c r="AO1065" s="39">
        <f t="shared" si="41"/>
        <v>0</v>
      </c>
      <c r="AP1065" s="39"/>
      <c r="AQ1065" s="39">
        <f t="shared" si="42"/>
        <v>0</v>
      </c>
    </row>
    <row r="1066" spans="1:84" x14ac:dyDescent="0.25">
      <c r="A1066" s="38">
        <v>1065</v>
      </c>
      <c r="B1066" s="105">
        <v>1</v>
      </c>
      <c r="C1066" s="104" t="s">
        <v>32</v>
      </c>
      <c r="D1066" s="103"/>
      <c r="E1066" s="101"/>
      <c r="F1066" s="102"/>
      <c r="G1066" s="101" t="s">
        <v>219</v>
      </c>
      <c r="H1066" s="98"/>
      <c r="I1066" s="98"/>
      <c r="J1066" s="98"/>
      <c r="K1066" s="100" t="s">
        <v>118</v>
      </c>
      <c r="L1066" s="98"/>
      <c r="M1066" s="98"/>
      <c r="N1066" s="99"/>
      <c r="O1066" s="98"/>
      <c r="P1066" s="98"/>
      <c r="Q1066" s="98"/>
      <c r="R1066" s="98"/>
      <c r="S1066" s="98"/>
      <c r="T1066" s="97">
        <v>2</v>
      </c>
      <c r="U1066" s="96" t="s">
        <v>219</v>
      </c>
      <c r="V1066" s="40" t="s">
        <v>117</v>
      </c>
      <c r="W1066" s="15"/>
      <c r="X1066" s="15"/>
      <c r="Y1066" s="15" t="s">
        <v>71</v>
      </c>
      <c r="Z1066" s="15"/>
      <c r="AA1066" s="15"/>
      <c r="AH1066" s="67"/>
      <c r="AI1066"/>
      <c r="AJ1066" s="67"/>
      <c r="AK1066"/>
      <c r="AO1066" s="39">
        <f t="shared" si="41"/>
        <v>0</v>
      </c>
      <c r="AP1066" s="39"/>
      <c r="AQ1066" s="39">
        <f t="shared" si="42"/>
        <v>0</v>
      </c>
    </row>
    <row r="1067" spans="1:84" ht="16.5" thickBot="1" x14ac:dyDescent="0.3">
      <c r="A1067" s="38">
        <v>1066</v>
      </c>
      <c r="B1067" s="64">
        <v>2</v>
      </c>
      <c r="C1067" s="66" t="s">
        <v>116</v>
      </c>
      <c r="D1067" s="65"/>
      <c r="E1067" s="55"/>
      <c r="F1067" s="56"/>
      <c r="H1067" s="55"/>
      <c r="I1067" s="58"/>
      <c r="J1067" s="55"/>
      <c r="K1067" s="55" t="s">
        <v>115</v>
      </c>
      <c r="L1067" s="55"/>
      <c r="M1067" s="55"/>
      <c r="N1067" s="56"/>
      <c r="O1067" s="55"/>
      <c r="P1067" s="55"/>
      <c r="Q1067" s="55"/>
      <c r="R1067" s="55"/>
      <c r="S1067" s="55"/>
      <c r="T1067" s="54">
        <v>2</v>
      </c>
      <c r="U1067" s="53" t="s">
        <v>219</v>
      </c>
      <c r="V1067" s="40" t="s">
        <v>114</v>
      </c>
      <c r="W1067" s="15">
        <v>2</v>
      </c>
      <c r="X1067" s="15"/>
      <c r="Y1067" s="15" t="s">
        <v>71</v>
      </c>
      <c r="Z1067" s="15"/>
      <c r="AA1067" s="15"/>
      <c r="AH1067" s="67"/>
      <c r="AI1067"/>
      <c r="AJ1067" s="67"/>
      <c r="AK1067"/>
      <c r="AO1067" s="39">
        <f t="shared" si="41"/>
        <v>0</v>
      </c>
      <c r="AP1067" s="39"/>
      <c r="AQ1067" s="39">
        <f t="shared" si="42"/>
        <v>0</v>
      </c>
    </row>
    <row r="1068" spans="1:84" ht="21.75" thickBot="1" x14ac:dyDescent="0.3">
      <c r="A1068" s="38">
        <v>1067</v>
      </c>
      <c r="B1068" s="64">
        <v>3</v>
      </c>
      <c r="C1068" s="92" t="s">
        <v>113</v>
      </c>
      <c r="D1068" s="91" t="s">
        <v>112</v>
      </c>
      <c r="E1068" s="87" t="s">
        <v>111</v>
      </c>
      <c r="F1068" s="90" t="s">
        <v>110</v>
      </c>
      <c r="G1068" s="89"/>
      <c r="H1068" s="86"/>
      <c r="I1068" s="87"/>
      <c r="J1068" s="86"/>
      <c r="K1068" s="86" t="s">
        <v>103</v>
      </c>
      <c r="L1068" s="109">
        <v>1071</v>
      </c>
      <c r="M1068" s="109">
        <v>1080</v>
      </c>
      <c r="N1068" s="110"/>
      <c r="O1068" s="109"/>
      <c r="P1068" s="109" t="s">
        <v>109</v>
      </c>
      <c r="Q1068" s="87">
        <v>2</v>
      </c>
      <c r="R1068" s="87"/>
      <c r="S1068" s="86"/>
      <c r="T1068" s="85">
        <v>2</v>
      </c>
      <c r="U1068" s="84" t="s">
        <v>219</v>
      </c>
      <c r="V1068" s="40" t="s">
        <v>102</v>
      </c>
      <c r="W1068" s="15">
        <v>2</v>
      </c>
      <c r="X1068" s="15"/>
      <c r="Y1068" s="15" t="s">
        <v>71</v>
      </c>
      <c r="Z1068" s="15"/>
      <c r="AA1068" s="15"/>
      <c r="AI1068"/>
      <c r="AJ1068" s="67"/>
      <c r="AK1068"/>
      <c r="AO1068" s="39" t="str">
        <f t="shared" si="41"/>
        <v>BOC District 2</v>
      </c>
      <c r="AP1068" s="39"/>
      <c r="AQ1068" s="39">
        <f t="shared" si="42"/>
        <v>0</v>
      </c>
    </row>
    <row r="1069" spans="1:84" thickBot="1" x14ac:dyDescent="0.3">
      <c r="A1069" s="38">
        <v>1068</v>
      </c>
      <c r="B1069" s="64">
        <v>4</v>
      </c>
      <c r="C1069" s="66" t="str">
        <f>IF(G1069=1,AO1069," ")</f>
        <v xml:space="preserve">Alicia Adams </v>
      </c>
      <c r="D1069" s="71"/>
      <c r="E1069" s="108">
        <v>1071</v>
      </c>
      <c r="F1069" s="80">
        <v>143</v>
      </c>
      <c r="G1069" s="58">
        <v>1</v>
      </c>
      <c r="H1069" s="58">
        <v>1</v>
      </c>
      <c r="I1069" s="58" t="str">
        <f>IF(C1069=$AI$5,$AJ$5," ")</f>
        <v>REP</v>
      </c>
      <c r="J1069" s="55" t="s">
        <v>104</v>
      </c>
      <c r="K1069" s="55" t="s">
        <v>103</v>
      </c>
      <c r="L1069" s="55"/>
      <c r="M1069" s="55"/>
      <c r="N1069" s="56"/>
      <c r="O1069" s="55"/>
      <c r="P1069" s="55"/>
      <c r="Q1069" s="55"/>
      <c r="R1069" s="55"/>
      <c r="S1069" s="55"/>
      <c r="T1069" s="54">
        <v>2</v>
      </c>
      <c r="U1069" s="53" t="s">
        <v>219</v>
      </c>
      <c r="V1069" s="40" t="s">
        <v>102</v>
      </c>
      <c r="W1069" s="15">
        <v>2</v>
      </c>
      <c r="X1069" s="15"/>
      <c r="Y1069" s="15" t="s">
        <v>71</v>
      </c>
      <c r="Z1069" s="15"/>
      <c r="AA1069" s="15"/>
      <c r="AB1069" s="4">
        <v>143</v>
      </c>
      <c r="AC1069" s="5" t="s">
        <v>221</v>
      </c>
      <c r="AD1069" s="83" t="s">
        <v>107</v>
      </c>
      <c r="AI1069"/>
      <c r="AJ1069" s="67"/>
      <c r="AK1069"/>
      <c r="AO1069" s="39" t="str">
        <f t="shared" si="41"/>
        <v xml:space="preserve">Alicia Adams </v>
      </c>
      <c r="AP1069" s="39"/>
      <c r="AQ1069" s="39">
        <f t="shared" si="42"/>
        <v>0</v>
      </c>
    </row>
    <row r="1070" spans="1:84" s="2" customFormat="1" thickBot="1" x14ac:dyDescent="0.3">
      <c r="A1070" s="38">
        <v>1069</v>
      </c>
      <c r="B1070" s="64">
        <v>5</v>
      </c>
      <c r="C1070" s="66" t="str">
        <f>IF(G1070=1,AO1070," ")</f>
        <v>Erick Allen</v>
      </c>
      <c r="D1070" s="71"/>
      <c r="E1070" s="107">
        <v>1071</v>
      </c>
      <c r="F1070" s="80">
        <v>144</v>
      </c>
      <c r="G1070" s="58">
        <v>1</v>
      </c>
      <c r="H1070" s="58">
        <f>G1070</f>
        <v>1</v>
      </c>
      <c r="I1070" s="58" t="str">
        <f>IF(C1070=$AI$6,$AJ$6," ")</f>
        <v>DEM</v>
      </c>
      <c r="J1070" s="55" t="s">
        <v>104</v>
      </c>
      <c r="K1070" s="55" t="s">
        <v>103</v>
      </c>
      <c r="L1070" s="55"/>
      <c r="M1070" s="55"/>
      <c r="N1070" s="56"/>
      <c r="O1070" s="55"/>
      <c r="P1070" s="55"/>
      <c r="Q1070" s="55"/>
      <c r="R1070" s="55"/>
      <c r="S1070" s="55"/>
      <c r="T1070" s="54">
        <v>2</v>
      </c>
      <c r="U1070" s="53" t="s">
        <v>219</v>
      </c>
      <c r="V1070" s="40" t="s">
        <v>102</v>
      </c>
      <c r="W1070" s="15">
        <v>2</v>
      </c>
      <c r="X1070" s="15"/>
      <c r="Y1070" s="15" t="s">
        <v>71</v>
      </c>
      <c r="Z1070" s="15"/>
      <c r="AA1070" s="15"/>
      <c r="AB1070" s="4">
        <v>145</v>
      </c>
      <c r="AC1070" s="5" t="s">
        <v>220</v>
      </c>
      <c r="AD1070" s="83" t="s">
        <v>107</v>
      </c>
      <c r="AE1070" s="5"/>
      <c r="AF1070" s="5"/>
      <c r="AI1070"/>
      <c r="AJ1070" s="67"/>
      <c r="AK1070"/>
      <c r="AL1070" s="1"/>
      <c r="AM1070" s="1"/>
      <c r="AN1070" s="1"/>
      <c r="AO1070" s="39" t="str">
        <f t="shared" si="41"/>
        <v>Erick Allen</v>
      </c>
      <c r="AP1070" s="39"/>
      <c r="AQ1070" s="39">
        <f t="shared" si="42"/>
        <v>0</v>
      </c>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row>
    <row r="1071" spans="1:84" s="2" customFormat="1" thickBot="1" x14ac:dyDescent="0.3">
      <c r="A1071" s="38">
        <v>1070</v>
      </c>
      <c r="B1071" s="64">
        <v>6</v>
      </c>
      <c r="C1071" s="66" t="str">
        <f>IF(G1071=1,AO1071," ")</f>
        <v>Jaha V. Howard</v>
      </c>
      <c r="D1071" s="71"/>
      <c r="E1071" s="107">
        <v>1080</v>
      </c>
      <c r="F1071" s="80">
        <v>146</v>
      </c>
      <c r="G1071" s="58">
        <v>1</v>
      </c>
      <c r="H1071" s="58">
        <f>G1071</f>
        <v>1</v>
      </c>
      <c r="I1071" s="58" t="str">
        <f>IF(C1071=$AI$7,$AJ$7," ")</f>
        <v>DEM</v>
      </c>
      <c r="J1071" s="55" t="s">
        <v>104</v>
      </c>
      <c r="K1071" s="55" t="s">
        <v>103</v>
      </c>
      <c r="L1071" s="55"/>
      <c r="M1071" s="55"/>
      <c r="N1071" s="56"/>
      <c r="O1071" s="55"/>
      <c r="P1071" s="55"/>
      <c r="Q1071" s="55"/>
      <c r="R1071" s="55"/>
      <c r="S1071" s="55"/>
      <c r="T1071" s="54">
        <v>2</v>
      </c>
      <c r="U1071" s="53" t="s">
        <v>219</v>
      </c>
      <c r="V1071" s="40" t="s">
        <v>102</v>
      </c>
      <c r="W1071" s="15">
        <v>2</v>
      </c>
      <c r="X1071" s="15"/>
      <c r="Y1071" s="15" t="s">
        <v>71</v>
      </c>
      <c r="Z1071" s="15"/>
      <c r="AA1071" s="15"/>
      <c r="AB1071" s="5"/>
      <c r="AC1071" s="5"/>
      <c r="AD1071" s="5"/>
      <c r="AE1071" s="5"/>
      <c r="AF1071" s="5"/>
      <c r="AI1071"/>
      <c r="AJ1071" s="67"/>
      <c r="AK1071"/>
      <c r="AL1071" s="1"/>
      <c r="AM1071" s="1"/>
      <c r="AN1071" s="1"/>
      <c r="AO1071" s="39" t="str">
        <f t="shared" si="41"/>
        <v>Jaha V. Howard</v>
      </c>
      <c r="AP1071" s="39"/>
      <c r="AQ1071" s="39">
        <f t="shared" si="42"/>
        <v>0</v>
      </c>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row>
    <row r="1072" spans="1:84" s="2" customFormat="1" thickBot="1" x14ac:dyDescent="0.3">
      <c r="A1072" s="38">
        <v>1071</v>
      </c>
      <c r="B1072" s="64">
        <v>7</v>
      </c>
      <c r="C1072" s="66" t="str">
        <f>IF(G1072=1,AO1072," ")</f>
        <v>Tanisha Whorton</v>
      </c>
      <c r="D1072" s="71"/>
      <c r="E1072" s="107">
        <v>1080</v>
      </c>
      <c r="F1072" s="80">
        <v>146</v>
      </c>
      <c r="G1072" s="58">
        <v>1</v>
      </c>
      <c r="H1072" s="58">
        <f>G1072</f>
        <v>1</v>
      </c>
      <c r="I1072" s="58" t="str">
        <f>IF(C1072=$AI$8,$AJ$8," ")</f>
        <v>DEM</v>
      </c>
      <c r="J1072" s="55" t="s">
        <v>104</v>
      </c>
      <c r="K1072" s="55" t="s">
        <v>103</v>
      </c>
      <c r="L1072" s="55"/>
      <c r="M1072" s="55"/>
      <c r="N1072" s="56"/>
      <c r="O1072" s="55"/>
      <c r="P1072" s="55"/>
      <c r="Q1072" s="55"/>
      <c r="R1072" s="55"/>
      <c r="S1072" s="55"/>
      <c r="T1072" s="54">
        <v>2</v>
      </c>
      <c r="U1072" s="53" t="s">
        <v>219</v>
      </c>
      <c r="V1072" s="40" t="s">
        <v>102</v>
      </c>
      <c r="W1072" s="15">
        <v>2</v>
      </c>
      <c r="X1072" s="15"/>
      <c r="Y1072" s="15" t="s">
        <v>71</v>
      </c>
      <c r="Z1072" s="15"/>
      <c r="AA1072" s="15"/>
      <c r="AB1072" s="4">
        <v>144</v>
      </c>
      <c r="AC1072" s="5" t="s">
        <v>221</v>
      </c>
      <c r="AD1072" s="5" t="s">
        <v>105</v>
      </c>
      <c r="AE1072" s="5"/>
      <c r="AF1072" s="5"/>
      <c r="AI1072"/>
      <c r="AJ1072" s="67"/>
      <c r="AK1072"/>
      <c r="AL1072" s="1"/>
      <c r="AM1072" s="1"/>
      <c r="AN1072" s="1"/>
      <c r="AO1072" s="39" t="str">
        <f t="shared" si="41"/>
        <v>Tanisha Whorton</v>
      </c>
      <c r="AP1072" s="39"/>
      <c r="AQ1072" s="39">
        <f t="shared" si="42"/>
        <v>0</v>
      </c>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row>
    <row r="1073" spans="1:84" s="2" customFormat="1" thickBot="1" x14ac:dyDescent="0.3">
      <c r="A1073" s="38">
        <v>1072</v>
      </c>
      <c r="B1073" s="64">
        <v>8</v>
      </c>
      <c r="C1073" s="66" t="str">
        <f>IF(G1073=1,AO1073," ")</f>
        <v>Tracy Stevenson</v>
      </c>
      <c r="D1073" s="71"/>
      <c r="E1073" s="107">
        <v>1080</v>
      </c>
      <c r="F1073" s="80">
        <v>146</v>
      </c>
      <c r="G1073" s="58">
        <v>1</v>
      </c>
      <c r="H1073" s="58">
        <f>G1073</f>
        <v>1</v>
      </c>
      <c r="I1073" s="58" t="str">
        <f>IF(C1073=$AI$9,$AJ$9," ")</f>
        <v>DEM</v>
      </c>
      <c r="J1073" s="55" t="s">
        <v>104</v>
      </c>
      <c r="K1073" s="55" t="s">
        <v>103</v>
      </c>
      <c r="L1073" s="55"/>
      <c r="M1073" s="55"/>
      <c r="N1073" s="56"/>
      <c r="O1073" s="55"/>
      <c r="P1073" s="55"/>
      <c r="Q1073" s="55"/>
      <c r="R1073" s="55"/>
      <c r="S1073" s="55"/>
      <c r="T1073" s="54">
        <v>2</v>
      </c>
      <c r="U1073" s="53" t="s">
        <v>219</v>
      </c>
      <c r="V1073" s="40" t="s">
        <v>102</v>
      </c>
      <c r="W1073" s="15">
        <v>2</v>
      </c>
      <c r="X1073" s="15"/>
      <c r="Y1073" s="15" t="s">
        <v>71</v>
      </c>
      <c r="Z1073" s="15"/>
      <c r="AA1073" s="15"/>
      <c r="AB1073" s="4">
        <v>146</v>
      </c>
      <c r="AC1073" s="5" t="s">
        <v>220</v>
      </c>
      <c r="AD1073" s="5" t="s">
        <v>105</v>
      </c>
      <c r="AE1073" s="5"/>
      <c r="AF1073" s="5"/>
      <c r="AI1073"/>
      <c r="AJ1073" s="67"/>
      <c r="AK1073"/>
      <c r="AL1073" s="1"/>
      <c r="AM1073" s="1"/>
      <c r="AN1073" s="1"/>
      <c r="AO1073" s="39" t="str">
        <f t="shared" si="41"/>
        <v>Tracy Stevenson</v>
      </c>
      <c r="AP1073" s="39"/>
      <c r="AQ1073" s="39">
        <f t="shared" si="42"/>
        <v>0</v>
      </c>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row>
    <row r="1074" spans="1:84" s="2" customFormat="1" ht="15" x14ac:dyDescent="0.25">
      <c r="A1074" s="38">
        <v>1073</v>
      </c>
      <c r="B1074" s="64">
        <v>9</v>
      </c>
      <c r="C1074" s="74" t="str">
        <f>IF(G1074=1,AQ1074,IF(G1074="BLK",$AI$17," "))</f>
        <v xml:space="preserve"> </v>
      </c>
      <c r="D1074" s="129"/>
      <c r="E1074" s="55"/>
      <c r="F1074" s="56"/>
      <c r="G1074" s="58"/>
      <c r="H1074" s="58"/>
      <c r="I1074" s="58" t="str">
        <f>IF(C1074=$AI$10,$AJ$10," ")</f>
        <v xml:space="preserve"> </v>
      </c>
      <c r="J1074" s="55"/>
      <c r="K1074" s="55" t="s">
        <v>103</v>
      </c>
      <c r="L1074" s="55"/>
      <c r="M1074" s="55"/>
      <c r="N1074" s="56"/>
      <c r="O1074" s="55"/>
      <c r="P1074" s="55"/>
      <c r="Q1074" s="55"/>
      <c r="R1074" s="55"/>
      <c r="S1074" s="55"/>
      <c r="T1074" s="54">
        <v>2</v>
      </c>
      <c r="U1074" s="53" t="s">
        <v>219</v>
      </c>
      <c r="V1074" s="40" t="s">
        <v>102</v>
      </c>
      <c r="W1074" s="15">
        <v>2</v>
      </c>
      <c r="X1074" s="15"/>
      <c r="Y1074" s="15" t="s">
        <v>71</v>
      </c>
      <c r="Z1074" s="15"/>
      <c r="AA1074" s="15"/>
      <c r="AB1074" s="5"/>
      <c r="AC1074" s="5"/>
      <c r="AD1074" s="5"/>
      <c r="AE1074" s="5"/>
      <c r="AF1074" s="5"/>
      <c r="AI1074"/>
      <c r="AJ1074" s="67"/>
      <c r="AK1074"/>
      <c r="AL1074" s="1"/>
      <c r="AM1074" s="1"/>
      <c r="AN1074" s="1"/>
      <c r="AO1074" s="39" t="str">
        <f t="shared" si="41"/>
        <v>BLANK</v>
      </c>
      <c r="AP1074" s="39"/>
      <c r="AQ1074" s="39">
        <f t="shared" si="42"/>
        <v>0</v>
      </c>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row>
    <row r="1075" spans="1:84" s="2" customFormat="1" ht="15" x14ac:dyDescent="0.25">
      <c r="A1075" s="38">
        <v>1074</v>
      </c>
      <c r="B1075" s="64">
        <v>10</v>
      </c>
      <c r="C1075" s="66" t="str">
        <f>IF(G1075=1,AO1075," ")</f>
        <v xml:space="preserve"> </v>
      </c>
      <c r="D1075" s="65"/>
      <c r="E1075" s="55"/>
      <c r="F1075" s="56"/>
      <c r="G1075" s="58"/>
      <c r="H1075" s="58"/>
      <c r="I1075" s="58" t="str">
        <f>IF(C1075=$AI$10,$AJ$10," ")</f>
        <v xml:space="preserve"> </v>
      </c>
      <c r="J1075" s="55"/>
      <c r="K1075" s="55" t="s">
        <v>103</v>
      </c>
      <c r="L1075" s="55"/>
      <c r="M1075" s="55"/>
      <c r="N1075" s="56"/>
      <c r="O1075" s="55"/>
      <c r="P1075" s="55"/>
      <c r="Q1075" s="55"/>
      <c r="R1075" s="55"/>
      <c r="S1075" s="55"/>
      <c r="T1075" s="54">
        <v>2</v>
      </c>
      <c r="U1075" s="53" t="s">
        <v>219</v>
      </c>
      <c r="V1075" s="40" t="s">
        <v>102</v>
      </c>
      <c r="W1075" s="15">
        <v>2</v>
      </c>
      <c r="X1075" s="15"/>
      <c r="Y1075" s="15" t="s">
        <v>71</v>
      </c>
      <c r="Z1075" s="15"/>
      <c r="AA1075" s="15"/>
      <c r="AB1075" s="5"/>
      <c r="AC1075" s="5"/>
      <c r="AD1075" s="5"/>
      <c r="AE1075" s="5"/>
      <c r="AF1075" s="5"/>
      <c r="AI1075"/>
      <c r="AJ1075" s="67"/>
      <c r="AK1075"/>
      <c r="AL1075" s="1"/>
      <c r="AM1075" s="1"/>
      <c r="AN1075" s="1"/>
      <c r="AO1075" s="39" t="str">
        <f t="shared" si="41"/>
        <v>Write In</v>
      </c>
      <c r="AP1075" s="39"/>
      <c r="AQ1075" s="39">
        <f t="shared" si="42"/>
        <v>0</v>
      </c>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row>
    <row r="1076" spans="1:84" s="2" customFormat="1" hidden="1" x14ac:dyDescent="0.25">
      <c r="A1076" s="75">
        <v>1075</v>
      </c>
      <c r="B1076" s="64">
        <v>11</v>
      </c>
      <c r="C1076" s="79" t="s">
        <v>101</v>
      </c>
      <c r="D1076" s="78"/>
      <c r="E1076" s="55"/>
      <c r="F1076" s="56"/>
      <c r="G1076" s="59"/>
      <c r="H1076" s="58"/>
      <c r="I1076" s="58"/>
      <c r="J1076" s="55"/>
      <c r="K1076" s="55" t="s">
        <v>100</v>
      </c>
      <c r="L1076" s="55"/>
      <c r="M1076" s="55"/>
      <c r="N1076" s="56"/>
      <c r="O1076" s="55"/>
      <c r="P1076" s="55"/>
      <c r="Q1076" s="55"/>
      <c r="R1076" s="55"/>
      <c r="S1076" s="55"/>
      <c r="T1076" s="55"/>
      <c r="U1076" s="53" t="s">
        <v>219</v>
      </c>
      <c r="V1076" s="40" t="s">
        <v>99</v>
      </c>
      <c r="W1076" s="15"/>
      <c r="X1076" s="15"/>
      <c r="Y1076" s="15" t="s">
        <v>71</v>
      </c>
      <c r="Z1076" s="15"/>
      <c r="AA1076" s="15"/>
      <c r="AB1076" s="5"/>
      <c r="AC1076" s="5"/>
      <c r="AD1076" s="5"/>
      <c r="AE1076" s="5"/>
      <c r="AF1076" s="5"/>
      <c r="AI1076"/>
      <c r="AJ1076" s="67"/>
      <c r="AK1076"/>
      <c r="AL1076" s="1"/>
      <c r="AM1076" s="1"/>
      <c r="AN1076" s="1"/>
      <c r="AO1076" s="39">
        <f t="shared" si="41"/>
        <v>0</v>
      </c>
      <c r="AP1076" s="39"/>
      <c r="AQ1076" s="39" t="str">
        <f t="shared" si="42"/>
        <v>BOC District 4</v>
      </c>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row>
    <row r="1077" spans="1:84" s="2" customFormat="1" ht="15" hidden="1" x14ac:dyDescent="0.25">
      <c r="A1077" s="75">
        <v>1076</v>
      </c>
      <c r="B1077" s="64">
        <v>12</v>
      </c>
      <c r="C1077" s="66" t="str">
        <f>IF(G1077=1,AQ1077," ")</f>
        <v xml:space="preserve"> </v>
      </c>
      <c r="D1077" s="65"/>
      <c r="E1077" s="55"/>
      <c r="F1077" s="56"/>
      <c r="G1077" s="58"/>
      <c r="H1077" s="58"/>
      <c r="I1077" s="58" t="str">
        <f>IF(C1077=$AI$13,$AJ$13," ")</f>
        <v xml:space="preserve"> </v>
      </c>
      <c r="J1077" s="55"/>
      <c r="K1077" s="55" t="s">
        <v>100</v>
      </c>
      <c r="L1077" s="55"/>
      <c r="M1077" s="55"/>
      <c r="N1077" s="56"/>
      <c r="O1077" s="55"/>
      <c r="P1077" s="55"/>
      <c r="Q1077" s="55"/>
      <c r="R1077" s="55"/>
      <c r="S1077" s="55"/>
      <c r="T1077" s="55"/>
      <c r="U1077" s="53" t="s">
        <v>219</v>
      </c>
      <c r="V1077" s="40" t="s">
        <v>99</v>
      </c>
      <c r="W1077" s="15"/>
      <c r="X1077" s="15"/>
      <c r="Y1077" s="15" t="s">
        <v>71</v>
      </c>
      <c r="Z1077" s="15"/>
      <c r="AA1077" s="15"/>
      <c r="AB1077" s="5"/>
      <c r="AC1077" s="5"/>
      <c r="AD1077" s="5"/>
      <c r="AE1077" s="5"/>
      <c r="AF1077" s="5"/>
      <c r="AI1077"/>
      <c r="AJ1077" s="67"/>
      <c r="AK1077"/>
      <c r="AL1077" s="1"/>
      <c r="AM1077" s="1"/>
      <c r="AN1077" s="1"/>
      <c r="AO1077" s="39">
        <f t="shared" si="41"/>
        <v>0</v>
      </c>
      <c r="AP1077" s="39"/>
      <c r="AQ1077" s="39" t="str">
        <f t="shared" si="42"/>
        <v>Julien Grhas</v>
      </c>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row>
    <row r="1078" spans="1:84" s="2" customFormat="1" ht="15" hidden="1" x14ac:dyDescent="0.25">
      <c r="A1078" s="75">
        <v>1077</v>
      </c>
      <c r="B1078" s="64">
        <v>13</v>
      </c>
      <c r="C1078" s="66" t="str">
        <f>IF(G1078=1,AQ1078," ")</f>
        <v xml:space="preserve"> </v>
      </c>
      <c r="D1078" s="65"/>
      <c r="E1078" s="55"/>
      <c r="F1078" s="56"/>
      <c r="G1078" s="58"/>
      <c r="H1078" s="58"/>
      <c r="I1078" s="58" t="str">
        <f>IF(C1078=$AI$14,$AJ$14," ")</f>
        <v xml:space="preserve"> </v>
      </c>
      <c r="J1078" s="55"/>
      <c r="K1078" s="55" t="s">
        <v>100</v>
      </c>
      <c r="L1078" s="55"/>
      <c r="M1078" s="55"/>
      <c r="N1078" s="56"/>
      <c r="O1078" s="55"/>
      <c r="P1078" s="55"/>
      <c r="Q1078" s="55"/>
      <c r="R1078" s="55"/>
      <c r="S1078" s="55"/>
      <c r="T1078" s="55"/>
      <c r="U1078" s="53" t="s">
        <v>219</v>
      </c>
      <c r="V1078" s="40" t="s">
        <v>99</v>
      </c>
      <c r="W1078" s="15"/>
      <c r="X1078" s="15"/>
      <c r="Y1078" s="15" t="s">
        <v>71</v>
      </c>
      <c r="Z1078" s="15"/>
      <c r="AA1078" s="15"/>
      <c r="AB1078" s="5"/>
      <c r="AC1078" s="5"/>
      <c r="AD1078" s="5"/>
      <c r="AE1078" s="5"/>
      <c r="AF1078" s="5"/>
      <c r="AI1078"/>
      <c r="AJ1078" s="67"/>
      <c r="AK1078"/>
      <c r="AL1078" s="1"/>
      <c r="AM1078" s="1"/>
      <c r="AN1078" s="1"/>
      <c r="AO1078" s="39">
        <f t="shared" si="41"/>
        <v>0</v>
      </c>
      <c r="AP1078" s="39"/>
      <c r="AQ1078" s="39" t="str">
        <f t="shared" si="42"/>
        <v>Matthew Hardwick</v>
      </c>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row>
    <row r="1079" spans="1:84" s="2" customFormat="1" ht="15" hidden="1" x14ac:dyDescent="0.25">
      <c r="A1079" s="75">
        <v>1078</v>
      </c>
      <c r="B1079" s="64">
        <v>14</v>
      </c>
      <c r="C1079" s="66" t="str">
        <f>IF(G1079=1,AQ1079," ")</f>
        <v xml:space="preserve"> </v>
      </c>
      <c r="D1079" s="65"/>
      <c r="E1079" s="55"/>
      <c r="F1079" s="56"/>
      <c r="G1079" s="58"/>
      <c r="H1079" s="58"/>
      <c r="I1079" s="58" t="str">
        <f>IF(C1079=$AI$15,$AJ$15," ")</f>
        <v xml:space="preserve"> </v>
      </c>
      <c r="J1079" s="55"/>
      <c r="K1079" s="55" t="s">
        <v>100</v>
      </c>
      <c r="L1079" s="55"/>
      <c r="M1079" s="55"/>
      <c r="N1079" s="56"/>
      <c r="O1079" s="55"/>
      <c r="P1079" s="55"/>
      <c r="Q1079" s="55"/>
      <c r="R1079" s="55"/>
      <c r="S1079" s="55"/>
      <c r="T1079" s="55"/>
      <c r="U1079" s="53" t="s">
        <v>219</v>
      </c>
      <c r="V1079" s="40" t="s">
        <v>99</v>
      </c>
      <c r="W1079" s="15"/>
      <c r="X1079" s="15"/>
      <c r="Y1079" s="15" t="s">
        <v>71</v>
      </c>
      <c r="Z1079" s="15"/>
      <c r="AA1079" s="15"/>
      <c r="AB1079" s="5"/>
      <c r="AC1079" s="5"/>
      <c r="AD1079" s="5"/>
      <c r="AE1079" s="5"/>
      <c r="AF1079" s="4"/>
      <c r="AG1079" s="3"/>
      <c r="AH1079" s="67"/>
      <c r="AI1079"/>
      <c r="AJ1079" s="67"/>
      <c r="AK1079"/>
      <c r="AL1079" s="1"/>
      <c r="AM1079" s="1"/>
      <c r="AN1079" s="1"/>
      <c r="AO1079" s="39">
        <f t="shared" si="41"/>
        <v>0</v>
      </c>
      <c r="AP1079" s="39"/>
      <c r="AQ1079" s="39" t="str">
        <f t="shared" si="42"/>
        <v>Yashica Marshall</v>
      </c>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row>
    <row r="1080" spans="1:84" s="2" customFormat="1" ht="15" hidden="1" x14ac:dyDescent="0.25">
      <c r="A1080" s="75">
        <v>1079</v>
      </c>
      <c r="B1080" s="64">
        <v>15</v>
      </c>
      <c r="C1080" s="66" t="str">
        <f>IF(G1080=1,AQ1080," ")</f>
        <v xml:space="preserve"> </v>
      </c>
      <c r="D1080" s="65"/>
      <c r="E1080" s="55"/>
      <c r="F1080" s="56"/>
      <c r="G1080" s="58"/>
      <c r="H1080" s="58"/>
      <c r="I1080" s="58" t="str">
        <f>IF(C1080=$AI$16,$AJ$16," ")</f>
        <v xml:space="preserve"> </v>
      </c>
      <c r="J1080" s="55"/>
      <c r="K1080" s="55" t="s">
        <v>100</v>
      </c>
      <c r="L1080" s="55"/>
      <c r="M1080" s="55"/>
      <c r="N1080" s="56"/>
      <c r="O1080" s="55"/>
      <c r="P1080" s="55"/>
      <c r="Q1080" s="55"/>
      <c r="R1080" s="55"/>
      <c r="S1080" s="55"/>
      <c r="T1080" s="55"/>
      <c r="U1080" s="53" t="s">
        <v>219</v>
      </c>
      <c r="V1080" s="40" t="s">
        <v>99</v>
      </c>
      <c r="W1080" s="15"/>
      <c r="X1080" s="15"/>
      <c r="Y1080" s="15" t="s">
        <v>71</v>
      </c>
      <c r="Z1080" s="15"/>
      <c r="AA1080" s="15"/>
      <c r="AB1080" s="5"/>
      <c r="AC1080" s="5"/>
      <c r="AD1080" s="5"/>
      <c r="AE1080" s="5"/>
      <c r="AF1080" s="4"/>
      <c r="AG1080" s="3"/>
      <c r="AH1080" s="67"/>
      <c r="AI1080"/>
      <c r="AJ1080" s="67"/>
      <c r="AK1080"/>
      <c r="AL1080" s="1"/>
      <c r="AM1080" s="1"/>
      <c r="AN1080" s="1"/>
      <c r="AO1080" s="39">
        <f t="shared" si="41"/>
        <v>0</v>
      </c>
      <c r="AP1080" s="39"/>
      <c r="AQ1080" s="39" t="str">
        <f t="shared" si="42"/>
        <v>Monique Sheffield</v>
      </c>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row>
    <row r="1081" spans="1:84" s="2" customFormat="1" ht="15" hidden="1" x14ac:dyDescent="0.25">
      <c r="A1081" s="75">
        <v>1080</v>
      </c>
      <c r="B1081" s="64">
        <v>16</v>
      </c>
      <c r="C1081" s="74" t="str">
        <f>IF(G1081=1,AQ1081,IF(G1081="BLK",$AI$17," "))</f>
        <v xml:space="preserve"> </v>
      </c>
      <c r="D1081" s="129"/>
      <c r="E1081" s="55"/>
      <c r="F1081" s="56"/>
      <c r="G1081" s="58"/>
      <c r="H1081" s="58"/>
      <c r="I1081" s="58" t="str">
        <f>IF(C1081=$AI$17,$AJ$17," ")</f>
        <v xml:space="preserve"> </v>
      </c>
      <c r="J1081" s="55"/>
      <c r="K1081" s="55" t="s">
        <v>100</v>
      </c>
      <c r="L1081" s="55"/>
      <c r="M1081" s="55"/>
      <c r="N1081" s="56"/>
      <c r="O1081" s="55"/>
      <c r="P1081" s="55"/>
      <c r="Q1081" s="55"/>
      <c r="R1081" s="55"/>
      <c r="S1081" s="55"/>
      <c r="T1081" s="55"/>
      <c r="U1081" s="53" t="s">
        <v>219</v>
      </c>
      <c r="V1081" s="40" t="s">
        <v>99</v>
      </c>
      <c r="W1081" s="15"/>
      <c r="X1081" s="15"/>
      <c r="Y1081" s="15" t="s">
        <v>71</v>
      </c>
      <c r="Z1081" s="15"/>
      <c r="AA1081" s="15"/>
      <c r="AB1081" s="5"/>
      <c r="AC1081" s="5"/>
      <c r="AD1081" s="5"/>
      <c r="AE1081" s="5"/>
      <c r="AF1081" s="4"/>
      <c r="AG1081" s="3"/>
      <c r="AH1081" s="67"/>
      <c r="AI1081"/>
      <c r="AJ1081" s="67"/>
      <c r="AK1081"/>
      <c r="AL1081" s="1"/>
      <c r="AM1081" s="1"/>
      <c r="AN1081" s="1"/>
      <c r="AO1081" s="39">
        <f t="shared" si="41"/>
        <v>0</v>
      </c>
      <c r="AP1081" s="39"/>
      <c r="AQ1081" s="39" t="str">
        <f t="shared" si="42"/>
        <v>BLANK</v>
      </c>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row>
    <row r="1082" spans="1:84" s="2" customFormat="1" ht="15" hidden="1" x14ac:dyDescent="0.25">
      <c r="A1082" s="75">
        <v>1081</v>
      </c>
      <c r="B1082" s="64">
        <v>17</v>
      </c>
      <c r="C1082" s="66" t="str">
        <f>IF(G1082=1,AQ1082," ")</f>
        <v xml:space="preserve"> </v>
      </c>
      <c r="D1082" s="65"/>
      <c r="E1082" s="55"/>
      <c r="F1082" s="56"/>
      <c r="G1082" s="58"/>
      <c r="H1082" s="58"/>
      <c r="I1082" s="58" t="str">
        <f>IF(C1082=$AI$18,$AJ$18," ")</f>
        <v xml:space="preserve"> </v>
      </c>
      <c r="J1082" s="55"/>
      <c r="K1082" s="55" t="s">
        <v>100</v>
      </c>
      <c r="L1082" s="55"/>
      <c r="M1082" s="55"/>
      <c r="N1082" s="56"/>
      <c r="O1082" s="55"/>
      <c r="P1082" s="55"/>
      <c r="Q1082" s="55"/>
      <c r="R1082" s="55"/>
      <c r="S1082" s="55"/>
      <c r="T1082" s="55"/>
      <c r="U1082" s="53" t="s">
        <v>219</v>
      </c>
      <c r="V1082" s="40" t="s">
        <v>99</v>
      </c>
      <c r="W1082" s="15"/>
      <c r="X1082" s="15"/>
      <c r="Y1082" s="15" t="s">
        <v>71</v>
      </c>
      <c r="Z1082" s="15"/>
      <c r="AA1082" s="15"/>
      <c r="AB1082" s="5"/>
      <c r="AC1082" s="5"/>
      <c r="AD1082" s="5"/>
      <c r="AE1082" s="5"/>
      <c r="AF1082" s="4"/>
      <c r="AG1082" s="3"/>
      <c r="AH1082" s="67"/>
      <c r="AI1082"/>
      <c r="AJ1082" s="67"/>
      <c r="AK1082"/>
      <c r="AL1082" s="1"/>
      <c r="AM1082" s="1"/>
      <c r="AN1082" s="1"/>
      <c r="AO1082" s="39">
        <f t="shared" si="41"/>
        <v>0</v>
      </c>
      <c r="AP1082" s="39"/>
      <c r="AQ1082" s="39" t="str">
        <f t="shared" si="42"/>
        <v>BLANK</v>
      </c>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row>
    <row r="1083" spans="1:84" s="2" customFormat="1" ht="15" hidden="1" x14ac:dyDescent="0.25">
      <c r="A1083" s="75">
        <v>1082</v>
      </c>
      <c r="B1083" s="64">
        <v>18</v>
      </c>
      <c r="C1083" s="66" t="str">
        <f>IF(G1083=1,AQ1083," ")</f>
        <v xml:space="preserve"> </v>
      </c>
      <c r="D1083" s="65"/>
      <c r="E1083" s="55"/>
      <c r="F1083" s="56"/>
      <c r="G1083" s="58"/>
      <c r="H1083" s="58"/>
      <c r="I1083" s="58" t="str">
        <f>IF(C1083=$AI$19,$AJ$19," ")</f>
        <v xml:space="preserve"> </v>
      </c>
      <c r="J1083" s="55"/>
      <c r="K1083" s="55" t="s">
        <v>100</v>
      </c>
      <c r="L1083" s="55"/>
      <c r="M1083" s="55"/>
      <c r="N1083" s="56"/>
      <c r="O1083" s="55"/>
      <c r="P1083" s="55"/>
      <c r="Q1083" s="55"/>
      <c r="R1083" s="55"/>
      <c r="S1083" s="55"/>
      <c r="T1083" s="55"/>
      <c r="U1083" s="53" t="s">
        <v>219</v>
      </c>
      <c r="V1083" s="40" t="s">
        <v>99</v>
      </c>
      <c r="W1083" s="15"/>
      <c r="X1083" s="15"/>
      <c r="Y1083" s="15" t="s">
        <v>71</v>
      </c>
      <c r="Z1083" s="15"/>
      <c r="AA1083" s="15"/>
      <c r="AB1083" s="5"/>
      <c r="AC1083" s="5"/>
      <c r="AD1083" s="5"/>
      <c r="AE1083" s="5"/>
      <c r="AF1083" s="4"/>
      <c r="AG1083" s="3"/>
      <c r="AH1083" s="67"/>
      <c r="AI1083"/>
      <c r="AJ1083" s="67"/>
      <c r="AK1083"/>
      <c r="AL1083" s="1"/>
      <c r="AM1083" s="1"/>
      <c r="AN1083" s="1"/>
      <c r="AO1083" s="39">
        <f t="shared" si="41"/>
        <v>0</v>
      </c>
      <c r="AP1083" s="39"/>
      <c r="AQ1083" s="39" t="str">
        <f t="shared" si="42"/>
        <v>Write In</v>
      </c>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row>
    <row r="1084" spans="1:84" s="2" customFormat="1" thickBot="1" x14ac:dyDescent="0.3">
      <c r="A1084" s="38">
        <v>1083</v>
      </c>
      <c r="B1084" s="64">
        <v>19</v>
      </c>
      <c r="C1084" s="66"/>
      <c r="D1084" s="65"/>
      <c r="E1084" s="55"/>
      <c r="F1084" s="56"/>
      <c r="G1084" s="58"/>
      <c r="H1084" s="58"/>
      <c r="I1084" s="58"/>
      <c r="J1084" s="55"/>
      <c r="K1084" s="55"/>
      <c r="L1084" s="55"/>
      <c r="M1084" s="55"/>
      <c r="N1084" s="56"/>
      <c r="O1084" s="55"/>
      <c r="P1084" s="55"/>
      <c r="Q1084" s="55"/>
      <c r="R1084" s="55"/>
      <c r="S1084" s="55"/>
      <c r="T1084" s="54">
        <v>2</v>
      </c>
      <c r="U1084" s="53" t="s">
        <v>219</v>
      </c>
      <c r="V1084" s="40" t="s">
        <v>85</v>
      </c>
      <c r="W1084" s="15">
        <v>2</v>
      </c>
      <c r="X1084" s="15"/>
      <c r="Y1084" s="15" t="s">
        <v>71</v>
      </c>
      <c r="Z1084" s="15"/>
      <c r="AA1084" s="15"/>
      <c r="AB1084" s="5"/>
      <c r="AC1084" s="5"/>
      <c r="AD1084" s="5"/>
      <c r="AE1084" s="5"/>
      <c r="AF1084" s="4"/>
      <c r="AG1084" s="3"/>
      <c r="AH1084" s="67"/>
      <c r="AI1084"/>
      <c r="AJ1084" s="67"/>
      <c r="AK1084"/>
      <c r="AL1084" s="1"/>
      <c r="AM1084" s="1"/>
      <c r="AN1084" s="1"/>
      <c r="AO1084" s="39">
        <f t="shared" si="41"/>
        <v>0</v>
      </c>
      <c r="AP1084" s="39"/>
      <c r="AQ1084" s="39">
        <f t="shared" si="42"/>
        <v>0</v>
      </c>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row>
    <row r="1085" spans="1:84" s="2" customFormat="1" ht="16.5" thickBot="1" x14ac:dyDescent="0.3">
      <c r="A1085" s="38">
        <v>1084</v>
      </c>
      <c r="B1085" s="64">
        <v>20</v>
      </c>
      <c r="C1085" s="74" t="s">
        <v>98</v>
      </c>
      <c r="D1085" s="71"/>
      <c r="E1085" s="58"/>
      <c r="F1085" s="73"/>
      <c r="G1085" s="59">
        <v>0</v>
      </c>
      <c r="H1085" s="58">
        <v>0</v>
      </c>
      <c r="I1085" s="58"/>
      <c r="J1085" s="55"/>
      <c r="K1085" s="55" t="s">
        <v>97</v>
      </c>
      <c r="L1085" s="55"/>
      <c r="M1085" s="55"/>
      <c r="N1085" s="56"/>
      <c r="O1085" s="55"/>
      <c r="P1085" s="55"/>
      <c r="Q1085" s="55"/>
      <c r="R1085" s="55"/>
      <c r="S1085" s="55"/>
      <c r="T1085" s="54">
        <v>2</v>
      </c>
      <c r="U1085" s="53" t="s">
        <v>219</v>
      </c>
      <c r="V1085" s="40" t="s">
        <v>85</v>
      </c>
      <c r="W1085" s="15">
        <v>2</v>
      </c>
      <c r="X1085" s="15"/>
      <c r="Y1085" s="15" t="s">
        <v>71</v>
      </c>
      <c r="Z1085" s="15"/>
      <c r="AA1085" s="15"/>
      <c r="AB1085" s="5"/>
      <c r="AC1085" s="5"/>
      <c r="AD1085" s="5"/>
      <c r="AE1085" s="5"/>
      <c r="AF1085" s="4"/>
      <c r="AG1085" s="3"/>
      <c r="AH1085" s="67"/>
      <c r="AI1085"/>
      <c r="AJ1085" s="67"/>
      <c r="AK1085"/>
      <c r="AL1085" s="1"/>
      <c r="AM1085" s="1"/>
      <c r="AN1085" s="1"/>
      <c r="AO1085" s="39">
        <f t="shared" si="41"/>
        <v>0</v>
      </c>
      <c r="AP1085" s="39"/>
      <c r="AQ1085" s="39">
        <f t="shared" si="42"/>
        <v>0</v>
      </c>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row>
    <row r="1086" spans="1:84" s="2" customFormat="1" ht="16.5" thickBot="1" x14ac:dyDescent="0.3">
      <c r="A1086" s="38">
        <v>1085</v>
      </c>
      <c r="B1086" s="64">
        <v>21</v>
      </c>
      <c r="C1086" s="74" t="s">
        <v>96</v>
      </c>
      <c r="D1086" s="71"/>
      <c r="E1086" s="58"/>
      <c r="F1086" s="73"/>
      <c r="G1086" s="59">
        <v>0</v>
      </c>
      <c r="H1086" s="58">
        <v>0</v>
      </c>
      <c r="I1086" s="58"/>
      <c r="J1086" s="55"/>
      <c r="K1086" s="55" t="s">
        <v>95</v>
      </c>
      <c r="L1086" s="55"/>
      <c r="M1086" s="55"/>
      <c r="N1086" s="56"/>
      <c r="O1086" s="55"/>
      <c r="P1086" s="55"/>
      <c r="Q1086" s="55"/>
      <c r="R1086" s="55"/>
      <c r="S1086" s="55"/>
      <c r="T1086" s="54">
        <v>2</v>
      </c>
      <c r="U1086" s="53" t="s">
        <v>219</v>
      </c>
      <c r="V1086" s="40" t="s">
        <v>85</v>
      </c>
      <c r="W1086" s="15">
        <v>2</v>
      </c>
      <c r="X1086" s="15"/>
      <c r="Y1086" s="15" t="s">
        <v>71</v>
      </c>
      <c r="Z1086" s="15"/>
      <c r="AA1086" s="15"/>
      <c r="AB1086" s="5"/>
      <c r="AC1086" s="5"/>
      <c r="AD1086" s="5"/>
      <c r="AE1086" s="5"/>
      <c r="AF1086" s="4"/>
      <c r="AG1086" s="3"/>
      <c r="AH1086" s="67"/>
      <c r="AI1086"/>
      <c r="AJ1086" s="67"/>
      <c r="AK1086"/>
      <c r="AL1086" s="1"/>
      <c r="AM1086" s="1"/>
      <c r="AN1086" s="1"/>
      <c r="AO1086" s="39">
        <f t="shared" si="41"/>
        <v>0</v>
      </c>
      <c r="AP1086" s="39"/>
      <c r="AQ1086" s="39">
        <f t="shared" si="42"/>
        <v>0</v>
      </c>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row>
    <row r="1087" spans="1:84" s="2" customFormat="1" ht="16.5" thickBot="1" x14ac:dyDescent="0.3">
      <c r="A1087" s="38">
        <v>1086</v>
      </c>
      <c r="B1087" s="64">
        <v>22</v>
      </c>
      <c r="C1087" s="74" t="s">
        <v>94</v>
      </c>
      <c r="D1087" s="71"/>
      <c r="E1087" s="58"/>
      <c r="F1087" s="73"/>
      <c r="G1087" s="59">
        <v>0</v>
      </c>
      <c r="H1087" s="58">
        <v>0</v>
      </c>
      <c r="I1087" s="58" t="s">
        <v>122</v>
      </c>
      <c r="J1087" s="55"/>
      <c r="K1087" s="55" t="s">
        <v>93</v>
      </c>
      <c r="L1087" s="55"/>
      <c r="M1087" s="55"/>
      <c r="N1087" s="56"/>
      <c r="O1087" s="55"/>
      <c r="P1087" s="55"/>
      <c r="Q1087" s="55"/>
      <c r="R1087" s="55"/>
      <c r="S1087" s="55"/>
      <c r="T1087" s="54">
        <v>2</v>
      </c>
      <c r="U1087" s="53" t="s">
        <v>219</v>
      </c>
      <c r="V1087" s="40" t="s">
        <v>85</v>
      </c>
      <c r="W1087" s="15">
        <v>2</v>
      </c>
      <c r="X1087" s="15"/>
      <c r="Y1087" s="15" t="s">
        <v>71</v>
      </c>
      <c r="Z1087" s="15"/>
      <c r="AA1087" s="15"/>
      <c r="AB1087" s="5"/>
      <c r="AC1087" s="5"/>
      <c r="AD1087" s="5"/>
      <c r="AE1087" s="5"/>
      <c r="AF1087" s="4"/>
      <c r="AG1087" s="3"/>
      <c r="AH1087" s="67"/>
      <c r="AI1087"/>
      <c r="AJ1087" s="67"/>
      <c r="AK1087"/>
      <c r="AL1087" s="1"/>
      <c r="AM1087" s="1"/>
      <c r="AN1087" s="1"/>
      <c r="AO1087" s="39">
        <f t="shared" si="41"/>
        <v>0</v>
      </c>
      <c r="AP1087" s="39"/>
      <c r="AQ1087" s="39">
        <f t="shared" si="42"/>
        <v>0</v>
      </c>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row>
    <row r="1088" spans="1:84" s="2" customFormat="1" ht="16.5" thickBot="1" x14ac:dyDescent="0.3">
      <c r="A1088" s="38">
        <v>1087</v>
      </c>
      <c r="B1088" s="64">
        <v>23</v>
      </c>
      <c r="C1088" s="74" t="s">
        <v>77</v>
      </c>
      <c r="D1088" s="71"/>
      <c r="E1088" s="58">
        <v>1080</v>
      </c>
      <c r="F1088" s="80">
        <v>145</v>
      </c>
      <c r="G1088" s="59">
        <v>0</v>
      </c>
      <c r="H1088" s="58">
        <v>1</v>
      </c>
      <c r="I1088" s="58" t="s">
        <v>107</v>
      </c>
      <c r="J1088" s="55"/>
      <c r="K1088" s="55" t="s">
        <v>77</v>
      </c>
      <c r="L1088" s="55"/>
      <c r="M1088" s="55"/>
      <c r="N1088" s="56"/>
      <c r="O1088" s="55"/>
      <c r="P1088" s="55"/>
      <c r="Q1088" s="55"/>
      <c r="R1088" s="55"/>
      <c r="S1088" s="55"/>
      <c r="T1088" s="54">
        <v>2</v>
      </c>
      <c r="U1088" s="53" t="s">
        <v>219</v>
      </c>
      <c r="V1088" s="40" t="s">
        <v>85</v>
      </c>
      <c r="W1088" s="15">
        <v>2</v>
      </c>
      <c r="X1088" s="15"/>
      <c r="Y1088" s="15" t="s">
        <v>71</v>
      </c>
      <c r="Z1088" s="15"/>
      <c r="AA1088" s="15"/>
      <c r="AB1088" s="5"/>
      <c r="AC1088" s="5"/>
      <c r="AD1088" s="5"/>
      <c r="AE1088" s="5"/>
      <c r="AF1088" s="4"/>
      <c r="AG1088" s="3"/>
      <c r="AH1088" s="67"/>
      <c r="AI1088"/>
      <c r="AJ1088" s="67"/>
      <c r="AK1088"/>
      <c r="AL1088" s="1"/>
      <c r="AM1088" s="1"/>
      <c r="AN1088" s="1"/>
      <c r="AO1088" s="39">
        <f t="shared" si="41"/>
        <v>0</v>
      </c>
      <c r="AP1088" s="39"/>
      <c r="AQ1088" s="39">
        <f t="shared" si="42"/>
        <v>0</v>
      </c>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row>
    <row r="1089" spans="1:84" s="2" customFormat="1" ht="16.5" thickBot="1" x14ac:dyDescent="0.3">
      <c r="A1089" s="38">
        <v>1088</v>
      </c>
      <c r="B1089" s="64">
        <v>24</v>
      </c>
      <c r="C1089" s="72" t="s">
        <v>92</v>
      </c>
      <c r="D1089" s="71"/>
      <c r="E1089" s="68"/>
      <c r="F1089" s="70"/>
      <c r="G1089" s="59">
        <v>0</v>
      </c>
      <c r="H1089" s="69">
        <v>0</v>
      </c>
      <c r="I1089" s="69"/>
      <c r="J1089" s="68"/>
      <c r="K1089" s="68" t="s">
        <v>91</v>
      </c>
      <c r="L1089" s="55"/>
      <c r="M1089" s="55"/>
      <c r="N1089" s="56"/>
      <c r="O1089" s="55"/>
      <c r="P1089" s="55"/>
      <c r="Q1089" s="55"/>
      <c r="R1089" s="55"/>
      <c r="S1089" s="55"/>
      <c r="T1089" s="54">
        <v>2</v>
      </c>
      <c r="U1089" s="53" t="s">
        <v>219</v>
      </c>
      <c r="V1089" s="40" t="s">
        <v>85</v>
      </c>
      <c r="W1089" s="15">
        <v>2</v>
      </c>
      <c r="X1089" s="15"/>
      <c r="Y1089" s="15" t="s">
        <v>71</v>
      </c>
      <c r="Z1089" s="15"/>
      <c r="AA1089" s="15"/>
      <c r="AB1089" s="5"/>
      <c r="AC1089" s="5"/>
      <c r="AD1089" s="5"/>
      <c r="AE1089" s="5"/>
      <c r="AF1089" s="4"/>
      <c r="AG1089" s="3"/>
      <c r="AH1089" s="67"/>
      <c r="AI1089"/>
      <c r="AJ1089" s="67"/>
      <c r="AK1089"/>
      <c r="AL1089" s="1"/>
      <c r="AM1089" s="1"/>
      <c r="AN1089" s="1"/>
      <c r="AO1089" s="39">
        <f t="shared" si="41"/>
        <v>0</v>
      </c>
      <c r="AP1089" s="39"/>
      <c r="AQ1089" s="39">
        <f t="shared" si="42"/>
        <v>0</v>
      </c>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row>
    <row r="1090" spans="1:84" x14ac:dyDescent="0.25">
      <c r="A1090" s="38">
        <v>1089</v>
      </c>
      <c r="B1090" s="64">
        <v>25</v>
      </c>
      <c r="C1090" s="66"/>
      <c r="D1090" s="65"/>
      <c r="E1090" s="55"/>
      <c r="F1090" s="56"/>
      <c r="G1090" s="59"/>
      <c r="H1090" s="58"/>
      <c r="I1090" s="58"/>
      <c r="J1090" s="55"/>
      <c r="K1090" s="55"/>
      <c r="L1090" s="55"/>
      <c r="M1090" s="55"/>
      <c r="N1090" s="56"/>
      <c r="O1090" s="55"/>
      <c r="P1090" s="55"/>
      <c r="Q1090" s="55"/>
      <c r="R1090" s="55"/>
      <c r="S1090" s="55"/>
      <c r="T1090" s="54">
        <v>2</v>
      </c>
      <c r="U1090" s="53" t="s">
        <v>219</v>
      </c>
      <c r="V1090" s="40" t="s">
        <v>85</v>
      </c>
      <c r="W1090" s="15">
        <v>2</v>
      </c>
      <c r="X1090" s="15"/>
      <c r="Y1090" s="15" t="s">
        <v>71</v>
      </c>
      <c r="Z1090" s="15"/>
      <c r="AA1090" s="15"/>
      <c r="AH1090" s="67"/>
      <c r="AI1090"/>
      <c r="AJ1090" s="67"/>
      <c r="AK1090"/>
      <c r="AO1090" s="39">
        <f t="shared" ref="AO1090:AO1153" si="43">_xlfn.XLOOKUP(B1090,$AH$4:$AH$11,$AI$4:$AI$11,0)</f>
        <v>0</v>
      </c>
      <c r="AP1090" s="39"/>
      <c r="AQ1090" s="39">
        <f t="shared" si="42"/>
        <v>0</v>
      </c>
    </row>
    <row r="1091" spans="1:84" x14ac:dyDescent="0.25">
      <c r="A1091" s="38">
        <v>1090</v>
      </c>
      <c r="B1091" s="64">
        <v>26</v>
      </c>
      <c r="C1091" s="63" t="s">
        <v>90</v>
      </c>
      <c r="D1091" s="62"/>
      <c r="E1091" s="61">
        <f>SUBTOTAL(9,G1069:G1089)</f>
        <v>5</v>
      </c>
      <c r="F1091" s="60"/>
      <c r="G1091" s="59"/>
      <c r="H1091" s="58"/>
      <c r="I1091" s="57"/>
      <c r="J1091" s="55"/>
      <c r="K1091" s="55" t="s">
        <v>89</v>
      </c>
      <c r="L1091" s="55"/>
      <c r="M1091" s="55"/>
      <c r="N1091" s="56"/>
      <c r="O1091" s="55"/>
      <c r="P1091" s="55"/>
      <c r="Q1091" s="55"/>
      <c r="R1091" s="55"/>
      <c r="S1091" s="55"/>
      <c r="T1091" s="54">
        <v>2</v>
      </c>
      <c r="U1091" s="53" t="s">
        <v>219</v>
      </c>
      <c r="V1091" s="40" t="s">
        <v>85</v>
      </c>
      <c r="W1091" s="15">
        <v>2</v>
      </c>
      <c r="X1091" s="15"/>
      <c r="Y1091" s="15" t="s">
        <v>71</v>
      </c>
      <c r="Z1091" s="15"/>
      <c r="AA1091" s="15"/>
      <c r="AH1091" s="67"/>
      <c r="AI1091"/>
      <c r="AJ1091" s="67"/>
      <c r="AK1091"/>
      <c r="AO1091" s="39">
        <f t="shared" si="43"/>
        <v>0</v>
      </c>
      <c r="AP1091" s="39"/>
      <c r="AQ1091" s="39">
        <f t="shared" si="42"/>
        <v>0</v>
      </c>
    </row>
    <row r="1092" spans="1:84" ht="16.5" thickBot="1" x14ac:dyDescent="0.3">
      <c r="A1092" s="38">
        <v>1091</v>
      </c>
      <c r="B1092" s="52">
        <v>27</v>
      </c>
      <c r="C1092" s="51" t="s">
        <v>88</v>
      </c>
      <c r="D1092" s="50"/>
      <c r="E1092" s="49">
        <f>SUBTOTAL(9,H1069:H1089)</f>
        <v>6</v>
      </c>
      <c r="F1092" s="48">
        <f>SUBTOTAL(9,H1069:H1085)</f>
        <v>5</v>
      </c>
      <c r="G1092" s="47"/>
      <c r="H1092" s="46"/>
      <c r="I1092" s="46"/>
      <c r="J1092" s="45"/>
      <c r="K1092" s="43" t="s">
        <v>87</v>
      </c>
      <c r="L1092" s="43"/>
      <c r="M1092" s="43"/>
      <c r="N1092" s="44"/>
      <c r="O1092" s="43"/>
      <c r="P1092" s="43"/>
      <c r="Q1092" s="43"/>
      <c r="R1092" s="43"/>
      <c r="S1092" s="43"/>
      <c r="T1092" s="42">
        <v>2</v>
      </c>
      <c r="U1092" s="148" t="s">
        <v>219</v>
      </c>
      <c r="V1092" s="40" t="s">
        <v>85</v>
      </c>
      <c r="W1092" s="15">
        <v>2</v>
      </c>
      <c r="X1092" s="15"/>
      <c r="Y1092" s="15" t="s">
        <v>71</v>
      </c>
      <c r="Z1092" s="15"/>
      <c r="AA1092" s="15"/>
      <c r="AH1092" s="67"/>
      <c r="AI1092"/>
      <c r="AJ1092" s="67"/>
      <c r="AK1092"/>
      <c r="AO1092" s="39">
        <f t="shared" si="43"/>
        <v>0</v>
      </c>
      <c r="AP1092" s="39"/>
      <c r="AQ1092" s="39">
        <f t="shared" si="42"/>
        <v>0</v>
      </c>
    </row>
    <row r="1093" spans="1:84" ht="16.5" thickBot="1" x14ac:dyDescent="0.3">
      <c r="A1093" s="38">
        <v>1092</v>
      </c>
      <c r="G1093" s="13"/>
      <c r="U1093" s="2" t="s">
        <v>194</v>
      </c>
      <c r="V1093" s="40"/>
      <c r="W1093" s="15"/>
      <c r="X1093" s="15"/>
      <c r="Y1093" s="15" t="s">
        <v>71</v>
      </c>
      <c r="Z1093" s="15"/>
      <c r="AA1093" s="15"/>
      <c r="AH1093" s="67"/>
      <c r="AI1093"/>
      <c r="AJ1093" s="67"/>
      <c r="AK1093"/>
      <c r="AO1093" s="39">
        <f t="shared" si="43"/>
        <v>0</v>
      </c>
      <c r="AP1093" s="39"/>
      <c r="AQ1093" s="39">
        <f t="shared" ref="AQ1093:AQ1156" si="44">_xlfn.XLOOKUP(B1093,$AH$12:$AH$19,$AI$12:$AI$19,0)</f>
        <v>0</v>
      </c>
    </row>
    <row r="1094" spans="1:84" x14ac:dyDescent="0.25">
      <c r="A1094" s="38">
        <v>1093</v>
      </c>
      <c r="B1094" s="105">
        <v>1</v>
      </c>
      <c r="C1094" s="104" t="s">
        <v>30</v>
      </c>
      <c r="D1094" s="103"/>
      <c r="E1094" s="101"/>
      <c r="F1094" s="102"/>
      <c r="G1094" s="101" t="s">
        <v>216</v>
      </c>
      <c r="H1094" s="98"/>
      <c r="I1094" s="98"/>
      <c r="J1094" s="98"/>
      <c r="K1094" s="100" t="s">
        <v>118</v>
      </c>
      <c r="L1094" s="98"/>
      <c r="M1094" s="98"/>
      <c r="N1094" s="99"/>
      <c r="O1094" s="98"/>
      <c r="P1094" s="98"/>
      <c r="Q1094" s="98"/>
      <c r="R1094" s="98"/>
      <c r="S1094" s="98"/>
      <c r="T1094" s="97">
        <v>2</v>
      </c>
      <c r="U1094" s="96" t="s">
        <v>216</v>
      </c>
      <c r="V1094" s="40" t="s">
        <v>117</v>
      </c>
      <c r="W1094" s="15"/>
      <c r="X1094" s="15"/>
      <c r="Y1094" s="15" t="s">
        <v>71</v>
      </c>
      <c r="Z1094" s="15"/>
      <c r="AA1094" s="15"/>
      <c r="AH1094" s="67"/>
      <c r="AI1094"/>
      <c r="AJ1094" s="67"/>
      <c r="AK1094"/>
      <c r="AO1094" s="39">
        <f t="shared" si="43"/>
        <v>0</v>
      </c>
      <c r="AP1094" s="39"/>
      <c r="AQ1094" s="39">
        <f t="shared" si="44"/>
        <v>0</v>
      </c>
    </row>
    <row r="1095" spans="1:84" ht="16.5" thickBot="1" x14ac:dyDescent="0.3">
      <c r="A1095" s="38">
        <v>1094</v>
      </c>
      <c r="B1095" s="64">
        <v>2</v>
      </c>
      <c r="C1095" s="66" t="s">
        <v>116</v>
      </c>
      <c r="D1095" s="65"/>
      <c r="E1095" s="55"/>
      <c r="F1095" s="56"/>
      <c r="H1095" s="55"/>
      <c r="I1095" s="58"/>
      <c r="J1095" s="55"/>
      <c r="K1095" s="55" t="s">
        <v>115</v>
      </c>
      <c r="L1095" s="55"/>
      <c r="M1095" s="55"/>
      <c r="N1095" s="56"/>
      <c r="O1095" s="55"/>
      <c r="P1095" s="55"/>
      <c r="Q1095" s="55"/>
      <c r="R1095" s="55"/>
      <c r="S1095" s="55"/>
      <c r="T1095" s="54">
        <v>2</v>
      </c>
      <c r="U1095" s="53" t="s">
        <v>216</v>
      </c>
      <c r="V1095" s="40" t="s">
        <v>114</v>
      </c>
      <c r="W1095" s="15">
        <v>2</v>
      </c>
      <c r="X1095" s="15"/>
      <c r="Y1095" s="15" t="s">
        <v>71</v>
      </c>
      <c r="Z1095" s="15"/>
      <c r="AA1095" s="15"/>
      <c r="AB1095" s="4">
        <v>147</v>
      </c>
      <c r="AC1095" s="5" t="s">
        <v>218</v>
      </c>
      <c r="AD1095" s="83" t="s">
        <v>107</v>
      </c>
      <c r="AH1095" s="67"/>
      <c r="AI1095"/>
      <c r="AJ1095" s="67"/>
      <c r="AK1095"/>
      <c r="AO1095" s="39">
        <f t="shared" si="43"/>
        <v>0</v>
      </c>
      <c r="AP1095" s="39"/>
      <c r="AQ1095" s="39">
        <f t="shared" si="44"/>
        <v>0</v>
      </c>
    </row>
    <row r="1096" spans="1:84" ht="21.75" thickBot="1" x14ac:dyDescent="0.3">
      <c r="A1096" s="38">
        <v>1095</v>
      </c>
      <c r="B1096" s="64">
        <v>3</v>
      </c>
      <c r="C1096" s="92" t="s">
        <v>113</v>
      </c>
      <c r="D1096" s="91" t="s">
        <v>112</v>
      </c>
      <c r="E1096" s="87" t="s">
        <v>111</v>
      </c>
      <c r="F1096" s="90" t="s">
        <v>110</v>
      </c>
      <c r="G1096" s="89"/>
      <c r="H1096" s="86"/>
      <c r="I1096" s="87"/>
      <c r="J1096" s="86"/>
      <c r="K1096" s="86" t="s">
        <v>103</v>
      </c>
      <c r="L1096" s="87">
        <v>1081</v>
      </c>
      <c r="M1096" s="87">
        <v>1198</v>
      </c>
      <c r="N1096" s="88"/>
      <c r="O1096" s="87"/>
      <c r="P1096" s="87" t="s">
        <v>108</v>
      </c>
      <c r="Q1096" s="87">
        <v>2</v>
      </c>
      <c r="R1096" s="87"/>
      <c r="S1096" s="86"/>
      <c r="T1096" s="85">
        <v>2</v>
      </c>
      <c r="U1096" s="84" t="s">
        <v>216</v>
      </c>
      <c r="V1096" s="40" t="s">
        <v>102</v>
      </c>
      <c r="W1096" s="15">
        <v>2</v>
      </c>
      <c r="X1096" s="15"/>
      <c r="Y1096" s="15" t="s">
        <v>71</v>
      </c>
      <c r="Z1096" s="15"/>
      <c r="AA1096" s="15"/>
      <c r="AB1096" s="4">
        <v>149</v>
      </c>
      <c r="AC1096" s="5" t="s">
        <v>217</v>
      </c>
      <c r="AD1096" s="83" t="s">
        <v>107</v>
      </c>
      <c r="AH1096" s="67"/>
      <c r="AI1096"/>
      <c r="AJ1096" s="67"/>
      <c r="AK1096"/>
      <c r="AO1096" s="39" t="str">
        <f t="shared" si="43"/>
        <v>BOC District 2</v>
      </c>
      <c r="AP1096" s="39"/>
      <c r="AQ1096" s="39">
        <f t="shared" si="44"/>
        <v>0</v>
      </c>
    </row>
    <row r="1097" spans="1:84" thickBot="1" x14ac:dyDescent="0.3">
      <c r="A1097" s="38">
        <v>1096</v>
      </c>
      <c r="B1097" s="64">
        <v>4</v>
      </c>
      <c r="C1097" s="66" t="str">
        <f>IF(G1097=1,AO1097," ")</f>
        <v xml:space="preserve">Alicia Adams </v>
      </c>
      <c r="D1097" s="71"/>
      <c r="E1097" s="82">
        <v>1081</v>
      </c>
      <c r="F1097" s="80">
        <v>147</v>
      </c>
      <c r="G1097" s="58">
        <v>1</v>
      </c>
      <c r="H1097" s="58">
        <v>1</v>
      </c>
      <c r="I1097" s="58" t="str">
        <f>IF(C1097=$AI$5,$AJ$5," ")</f>
        <v>REP</v>
      </c>
      <c r="J1097" s="55" t="s">
        <v>104</v>
      </c>
      <c r="K1097" s="55" t="s">
        <v>103</v>
      </c>
      <c r="L1097" s="55"/>
      <c r="M1097" s="55"/>
      <c r="N1097" s="56"/>
      <c r="O1097" s="55"/>
      <c r="P1097" s="55"/>
      <c r="Q1097" s="55"/>
      <c r="R1097" s="55"/>
      <c r="S1097" s="55"/>
      <c r="T1097" s="54">
        <v>2</v>
      </c>
      <c r="U1097" s="53" t="s">
        <v>216</v>
      </c>
      <c r="V1097" s="40" t="s">
        <v>102</v>
      </c>
      <c r="W1097" s="15">
        <v>2</v>
      </c>
      <c r="X1097" s="15"/>
      <c r="Y1097" s="15" t="s">
        <v>71</v>
      </c>
      <c r="Z1097" s="15"/>
      <c r="AA1097" s="15"/>
      <c r="AH1097" s="67"/>
      <c r="AI1097"/>
      <c r="AJ1097" s="67"/>
      <c r="AK1097"/>
      <c r="AO1097" s="39" t="str">
        <f t="shared" si="43"/>
        <v xml:space="preserve">Alicia Adams </v>
      </c>
      <c r="AP1097" s="39"/>
      <c r="AQ1097" s="39">
        <f t="shared" si="44"/>
        <v>0</v>
      </c>
    </row>
    <row r="1098" spans="1:84" thickBot="1" x14ac:dyDescent="0.3">
      <c r="A1098" s="38">
        <v>1097</v>
      </c>
      <c r="B1098" s="64">
        <v>5</v>
      </c>
      <c r="C1098" s="66" t="str">
        <f>IF(G1098=1,AO1098," ")</f>
        <v>Erick Allen</v>
      </c>
      <c r="D1098" s="71"/>
      <c r="E1098" s="81">
        <v>1081</v>
      </c>
      <c r="F1098" s="80">
        <v>148</v>
      </c>
      <c r="G1098" s="58">
        <v>1</v>
      </c>
      <c r="H1098" s="58">
        <f>G1098</f>
        <v>1</v>
      </c>
      <c r="I1098" s="58" t="str">
        <f>IF(C1098=$AI$6,$AJ$6," ")</f>
        <v>DEM</v>
      </c>
      <c r="J1098" s="55" t="s">
        <v>104</v>
      </c>
      <c r="K1098" s="55" t="s">
        <v>103</v>
      </c>
      <c r="L1098" s="55"/>
      <c r="M1098" s="55"/>
      <c r="N1098" s="56"/>
      <c r="O1098" s="55"/>
      <c r="P1098" s="55"/>
      <c r="Q1098" s="55"/>
      <c r="R1098" s="55"/>
      <c r="S1098" s="55"/>
      <c r="T1098" s="54">
        <v>2</v>
      </c>
      <c r="U1098" s="53" t="s">
        <v>216</v>
      </c>
      <c r="V1098" s="40" t="s">
        <v>102</v>
      </c>
      <c r="W1098" s="15">
        <v>2</v>
      </c>
      <c r="X1098" s="15"/>
      <c r="Y1098" s="15" t="s">
        <v>71</v>
      </c>
      <c r="Z1098" s="15"/>
      <c r="AA1098" s="15"/>
      <c r="AB1098" s="4">
        <v>148</v>
      </c>
      <c r="AC1098" s="5" t="s">
        <v>218</v>
      </c>
      <c r="AD1098" s="5" t="s">
        <v>105</v>
      </c>
      <c r="AI1098"/>
      <c r="AJ1098" s="67"/>
      <c r="AK1098"/>
      <c r="AO1098" s="39" t="str">
        <f t="shared" si="43"/>
        <v>Erick Allen</v>
      </c>
      <c r="AP1098" s="39"/>
      <c r="AQ1098" s="39">
        <f t="shared" si="44"/>
        <v>0</v>
      </c>
    </row>
    <row r="1099" spans="1:84" thickBot="1" x14ac:dyDescent="0.3">
      <c r="A1099" s="38">
        <v>1098</v>
      </c>
      <c r="B1099" s="64">
        <v>6</v>
      </c>
      <c r="C1099" s="66" t="str">
        <f>IF(G1099=1,AO1099," ")</f>
        <v>Jaha V. Howard</v>
      </c>
      <c r="D1099" s="71"/>
      <c r="E1099" s="81">
        <v>1198</v>
      </c>
      <c r="F1099" s="80">
        <v>150</v>
      </c>
      <c r="G1099" s="58">
        <v>1</v>
      </c>
      <c r="H1099" s="58">
        <f>G1099</f>
        <v>1</v>
      </c>
      <c r="I1099" s="58" t="str">
        <f>IF(C1099=$AI$7,$AJ$7," ")</f>
        <v>DEM</v>
      </c>
      <c r="J1099" s="55" t="s">
        <v>104</v>
      </c>
      <c r="K1099" s="55" t="s">
        <v>103</v>
      </c>
      <c r="L1099" s="55"/>
      <c r="M1099" s="55"/>
      <c r="N1099" s="56"/>
      <c r="O1099" s="55"/>
      <c r="P1099" s="55"/>
      <c r="Q1099" s="55"/>
      <c r="R1099" s="55"/>
      <c r="S1099" s="55"/>
      <c r="T1099" s="54">
        <v>2</v>
      </c>
      <c r="U1099" s="53" t="s">
        <v>216</v>
      </c>
      <c r="V1099" s="40" t="s">
        <v>102</v>
      </c>
      <c r="W1099" s="15">
        <v>2</v>
      </c>
      <c r="X1099" s="15"/>
      <c r="Y1099" s="15" t="s">
        <v>71</v>
      </c>
      <c r="Z1099" s="15"/>
      <c r="AA1099" s="15"/>
      <c r="AB1099" s="4">
        <v>150</v>
      </c>
      <c r="AC1099" s="5" t="s">
        <v>217</v>
      </c>
      <c r="AD1099" s="5" t="s">
        <v>105</v>
      </c>
      <c r="AI1099"/>
      <c r="AJ1099" s="67"/>
      <c r="AK1099"/>
      <c r="AO1099" s="39" t="str">
        <f t="shared" si="43"/>
        <v>Jaha V. Howard</v>
      </c>
      <c r="AP1099" s="39"/>
      <c r="AQ1099" s="39">
        <f t="shared" si="44"/>
        <v>0</v>
      </c>
    </row>
    <row r="1100" spans="1:84" thickBot="1" x14ac:dyDescent="0.3">
      <c r="A1100" s="38">
        <v>1099</v>
      </c>
      <c r="B1100" s="64">
        <v>7</v>
      </c>
      <c r="C1100" s="66" t="str">
        <f>IF(G1100=1,AO1100," ")</f>
        <v>Tanisha Whorton</v>
      </c>
      <c r="D1100" s="71"/>
      <c r="E1100" s="81">
        <v>1198</v>
      </c>
      <c r="F1100" s="80">
        <v>150</v>
      </c>
      <c r="G1100" s="58">
        <v>1</v>
      </c>
      <c r="H1100" s="58">
        <f>G1100</f>
        <v>1</v>
      </c>
      <c r="I1100" s="58" t="str">
        <f>IF(C1100=$AI$8,$AJ$8," ")</f>
        <v>DEM</v>
      </c>
      <c r="J1100" s="55" t="s">
        <v>104</v>
      </c>
      <c r="K1100" s="55" t="s">
        <v>103</v>
      </c>
      <c r="L1100" s="55"/>
      <c r="M1100" s="55"/>
      <c r="N1100" s="56"/>
      <c r="O1100" s="55"/>
      <c r="P1100" s="55"/>
      <c r="Q1100" s="55"/>
      <c r="R1100" s="55"/>
      <c r="S1100" s="55"/>
      <c r="T1100" s="54">
        <v>2</v>
      </c>
      <c r="U1100" s="53" t="s">
        <v>216</v>
      </c>
      <c r="V1100" s="40" t="s">
        <v>102</v>
      </c>
      <c r="W1100" s="15">
        <v>2</v>
      </c>
      <c r="X1100" s="15"/>
      <c r="Y1100" s="15" t="s">
        <v>71</v>
      </c>
      <c r="Z1100" s="15"/>
      <c r="AA1100" s="15"/>
      <c r="AI1100"/>
      <c r="AJ1100" s="67"/>
      <c r="AK1100"/>
      <c r="AO1100" s="39" t="str">
        <f t="shared" si="43"/>
        <v>Tanisha Whorton</v>
      </c>
      <c r="AP1100" s="39"/>
      <c r="AQ1100" s="39">
        <f t="shared" si="44"/>
        <v>0</v>
      </c>
    </row>
    <row r="1101" spans="1:84" thickBot="1" x14ac:dyDescent="0.3">
      <c r="A1101" s="38">
        <v>1100</v>
      </c>
      <c r="B1101" s="64">
        <v>8</v>
      </c>
      <c r="C1101" s="66" t="str">
        <f>IF(G1101=1,AO1101," ")</f>
        <v>Tracy Stevenson</v>
      </c>
      <c r="D1101" s="71"/>
      <c r="E1101" s="81">
        <v>1198</v>
      </c>
      <c r="F1101" s="80">
        <v>150</v>
      </c>
      <c r="G1101" s="58">
        <v>1</v>
      </c>
      <c r="H1101" s="58">
        <f>G1101</f>
        <v>1</v>
      </c>
      <c r="I1101" s="58" t="str">
        <f>IF(C1101=$AI$9,$AJ$9," ")</f>
        <v>DEM</v>
      </c>
      <c r="J1101" s="55" t="s">
        <v>104</v>
      </c>
      <c r="K1101" s="55" t="s">
        <v>103</v>
      </c>
      <c r="L1101" s="55"/>
      <c r="M1101" s="55"/>
      <c r="N1101" s="56"/>
      <c r="O1101" s="55"/>
      <c r="P1101" s="55"/>
      <c r="Q1101" s="55"/>
      <c r="R1101" s="55"/>
      <c r="S1101" s="55"/>
      <c r="T1101" s="54">
        <v>2</v>
      </c>
      <c r="U1101" s="53" t="s">
        <v>216</v>
      </c>
      <c r="V1101" s="40" t="s">
        <v>102</v>
      </c>
      <c r="W1101" s="15">
        <v>2</v>
      </c>
      <c r="X1101" s="15"/>
      <c r="Y1101" s="15" t="s">
        <v>71</v>
      </c>
      <c r="Z1101" s="15"/>
      <c r="AA1101" s="15"/>
      <c r="AI1101"/>
      <c r="AJ1101" s="67"/>
      <c r="AK1101"/>
      <c r="AO1101" s="39" t="str">
        <f t="shared" si="43"/>
        <v>Tracy Stevenson</v>
      </c>
      <c r="AP1101" s="39"/>
      <c r="AQ1101" s="39">
        <f t="shared" si="44"/>
        <v>0</v>
      </c>
    </row>
    <row r="1102" spans="1:84" ht="15" x14ac:dyDescent="0.25">
      <c r="A1102" s="38">
        <v>1101</v>
      </c>
      <c r="B1102" s="64">
        <v>9</v>
      </c>
      <c r="C1102" s="74" t="str">
        <f>IF(G1102=1,AQ1102,IF(G1102="BLK",$AI$17," "))</f>
        <v xml:space="preserve"> </v>
      </c>
      <c r="D1102" s="129"/>
      <c r="E1102" s="55"/>
      <c r="F1102" s="56"/>
      <c r="G1102" s="58"/>
      <c r="H1102" s="58"/>
      <c r="I1102" s="58" t="str">
        <f>IF(C1102=$AI$10,$AJ$10," ")</f>
        <v xml:space="preserve"> </v>
      </c>
      <c r="J1102" s="55"/>
      <c r="K1102" s="55" t="s">
        <v>103</v>
      </c>
      <c r="L1102" s="55"/>
      <c r="M1102" s="55"/>
      <c r="N1102" s="56"/>
      <c r="O1102" s="55"/>
      <c r="P1102" s="55"/>
      <c r="Q1102" s="55"/>
      <c r="R1102" s="55"/>
      <c r="S1102" s="55"/>
      <c r="T1102" s="54">
        <v>2</v>
      </c>
      <c r="U1102" s="53" t="s">
        <v>216</v>
      </c>
      <c r="V1102" s="40" t="s">
        <v>102</v>
      </c>
      <c r="W1102" s="15">
        <v>2</v>
      </c>
      <c r="X1102" s="15"/>
      <c r="Y1102" s="15" t="s">
        <v>71</v>
      </c>
      <c r="Z1102" s="15"/>
      <c r="AA1102" s="15"/>
      <c r="AI1102"/>
      <c r="AJ1102" s="67"/>
      <c r="AK1102"/>
      <c r="AO1102" s="39" t="str">
        <f t="shared" si="43"/>
        <v>BLANK</v>
      </c>
      <c r="AP1102" s="39"/>
      <c r="AQ1102" s="39">
        <f t="shared" si="44"/>
        <v>0</v>
      </c>
    </row>
    <row r="1103" spans="1:84" ht="15" x14ac:dyDescent="0.25">
      <c r="A1103" s="38">
        <v>1102</v>
      </c>
      <c r="B1103" s="64">
        <v>10</v>
      </c>
      <c r="C1103" s="66" t="str">
        <f>IF(G1103=1,AO1103," ")</f>
        <v xml:space="preserve"> </v>
      </c>
      <c r="D1103" s="65"/>
      <c r="E1103" s="55"/>
      <c r="F1103" s="56"/>
      <c r="G1103" s="58"/>
      <c r="H1103" s="58"/>
      <c r="I1103" s="58" t="str">
        <f>IF(C1103=$AI$10,$AJ$10," ")</f>
        <v xml:space="preserve"> </v>
      </c>
      <c r="J1103" s="55"/>
      <c r="K1103" s="55" t="s">
        <v>103</v>
      </c>
      <c r="L1103" s="55"/>
      <c r="M1103" s="55"/>
      <c r="N1103" s="56"/>
      <c r="O1103" s="55"/>
      <c r="P1103" s="55"/>
      <c r="Q1103" s="55"/>
      <c r="R1103" s="55"/>
      <c r="S1103" s="55"/>
      <c r="T1103" s="54">
        <v>2</v>
      </c>
      <c r="U1103" s="53" t="s">
        <v>216</v>
      </c>
      <c r="V1103" s="40" t="s">
        <v>102</v>
      </c>
      <c r="W1103" s="15">
        <v>2</v>
      </c>
      <c r="X1103" s="15"/>
      <c r="Y1103" s="15" t="s">
        <v>71</v>
      </c>
      <c r="Z1103" s="15"/>
      <c r="AA1103" s="15"/>
      <c r="AI1103"/>
      <c r="AJ1103" s="67"/>
      <c r="AK1103"/>
      <c r="AO1103" s="39" t="str">
        <f t="shared" si="43"/>
        <v>Write In</v>
      </c>
      <c r="AP1103" s="39"/>
      <c r="AQ1103" s="39">
        <f t="shared" si="44"/>
        <v>0</v>
      </c>
    </row>
    <row r="1104" spans="1:84" hidden="1" x14ac:dyDescent="0.25">
      <c r="A1104" s="75">
        <v>1103</v>
      </c>
      <c r="B1104" s="64">
        <v>11</v>
      </c>
      <c r="C1104" s="79" t="s">
        <v>101</v>
      </c>
      <c r="D1104" s="78"/>
      <c r="E1104" s="55"/>
      <c r="F1104" s="56"/>
      <c r="G1104" s="59"/>
      <c r="H1104" s="58"/>
      <c r="I1104" s="58"/>
      <c r="J1104" s="55"/>
      <c r="K1104" s="55" t="s">
        <v>100</v>
      </c>
      <c r="L1104" s="55"/>
      <c r="M1104" s="55"/>
      <c r="N1104" s="56"/>
      <c r="O1104" s="55"/>
      <c r="P1104" s="55"/>
      <c r="Q1104" s="55"/>
      <c r="R1104" s="55"/>
      <c r="S1104" s="55"/>
      <c r="T1104" s="55"/>
      <c r="U1104" s="53" t="s">
        <v>216</v>
      </c>
      <c r="V1104" s="40" t="s">
        <v>99</v>
      </c>
      <c r="W1104" s="15"/>
      <c r="X1104" s="15"/>
      <c r="Y1104" s="15" t="s">
        <v>71</v>
      </c>
      <c r="Z1104" s="15"/>
      <c r="AA1104" s="15"/>
      <c r="AI1104"/>
      <c r="AJ1104" s="67"/>
      <c r="AK1104"/>
      <c r="AO1104" s="39">
        <f t="shared" si="43"/>
        <v>0</v>
      </c>
      <c r="AP1104" s="39"/>
      <c r="AQ1104" s="39" t="str">
        <f t="shared" si="44"/>
        <v>BOC District 4</v>
      </c>
    </row>
    <row r="1105" spans="1:84" ht="15" hidden="1" x14ac:dyDescent="0.25">
      <c r="A1105" s="75">
        <v>1104</v>
      </c>
      <c r="B1105" s="64">
        <v>12</v>
      </c>
      <c r="C1105" s="66" t="str">
        <f>IF(G1105=1,AQ1105," ")</f>
        <v xml:space="preserve"> </v>
      </c>
      <c r="D1105" s="65"/>
      <c r="E1105" s="55"/>
      <c r="F1105" s="56"/>
      <c r="G1105" s="58"/>
      <c r="H1105" s="58"/>
      <c r="I1105" s="58" t="str">
        <f>IF(C1105=$AI$13,$AJ$13," ")</f>
        <v xml:space="preserve"> </v>
      </c>
      <c r="J1105" s="55"/>
      <c r="K1105" s="55" t="s">
        <v>100</v>
      </c>
      <c r="L1105" s="55"/>
      <c r="M1105" s="55"/>
      <c r="N1105" s="56"/>
      <c r="O1105" s="55"/>
      <c r="P1105" s="55"/>
      <c r="Q1105" s="55"/>
      <c r="R1105" s="55"/>
      <c r="S1105" s="55"/>
      <c r="T1105" s="55"/>
      <c r="U1105" s="53" t="s">
        <v>216</v>
      </c>
      <c r="V1105" s="40" t="s">
        <v>99</v>
      </c>
      <c r="W1105" s="15"/>
      <c r="X1105" s="15"/>
      <c r="Y1105" s="15" t="s">
        <v>71</v>
      </c>
      <c r="Z1105" s="15"/>
      <c r="AA1105" s="15"/>
      <c r="AI1105"/>
      <c r="AJ1105" s="67"/>
      <c r="AK1105"/>
      <c r="AO1105" s="39">
        <f t="shared" si="43"/>
        <v>0</v>
      </c>
      <c r="AP1105" s="39"/>
      <c r="AQ1105" s="39" t="str">
        <f t="shared" si="44"/>
        <v>Julien Grhas</v>
      </c>
    </row>
    <row r="1106" spans="1:84" ht="15" hidden="1" x14ac:dyDescent="0.25">
      <c r="A1106" s="75">
        <v>1105</v>
      </c>
      <c r="B1106" s="64">
        <v>13</v>
      </c>
      <c r="C1106" s="66" t="str">
        <f>IF(G1106=1,AQ1106," ")</f>
        <v xml:space="preserve"> </v>
      </c>
      <c r="D1106" s="65"/>
      <c r="E1106" s="55"/>
      <c r="F1106" s="56"/>
      <c r="G1106" s="58"/>
      <c r="H1106" s="58"/>
      <c r="I1106" s="58" t="str">
        <f>IF(C1106=$AI$14,$AJ$14," ")</f>
        <v xml:space="preserve"> </v>
      </c>
      <c r="J1106" s="55"/>
      <c r="K1106" s="55" t="s">
        <v>100</v>
      </c>
      <c r="L1106" s="55"/>
      <c r="M1106" s="55"/>
      <c r="N1106" s="56"/>
      <c r="O1106" s="55"/>
      <c r="P1106" s="55"/>
      <c r="Q1106" s="55"/>
      <c r="R1106" s="55"/>
      <c r="S1106" s="55"/>
      <c r="T1106" s="55"/>
      <c r="U1106" s="53" t="s">
        <v>216</v>
      </c>
      <c r="V1106" s="40" t="s">
        <v>99</v>
      </c>
      <c r="W1106" s="15"/>
      <c r="X1106" s="15"/>
      <c r="Y1106" s="15" t="s">
        <v>71</v>
      </c>
      <c r="Z1106" s="15"/>
      <c r="AA1106" s="15"/>
      <c r="AI1106"/>
      <c r="AJ1106" s="67"/>
      <c r="AK1106"/>
      <c r="AO1106" s="39">
        <f t="shared" si="43"/>
        <v>0</v>
      </c>
      <c r="AP1106" s="39"/>
      <c r="AQ1106" s="39" t="str">
        <f t="shared" si="44"/>
        <v>Matthew Hardwick</v>
      </c>
    </row>
    <row r="1107" spans="1:84" ht="15" hidden="1" x14ac:dyDescent="0.25">
      <c r="A1107" s="75">
        <v>1106</v>
      </c>
      <c r="B1107" s="64">
        <v>14</v>
      </c>
      <c r="C1107" s="66" t="str">
        <f>IF(G1107=1,AQ1107," ")</f>
        <v xml:space="preserve"> </v>
      </c>
      <c r="D1107" s="65"/>
      <c r="E1107" s="55"/>
      <c r="F1107" s="56"/>
      <c r="G1107" s="58"/>
      <c r="H1107" s="58"/>
      <c r="I1107" s="58" t="str">
        <f>IF(C1107=$AI$15,$AJ$15," ")</f>
        <v xml:space="preserve"> </v>
      </c>
      <c r="J1107" s="55"/>
      <c r="K1107" s="55" t="s">
        <v>100</v>
      </c>
      <c r="L1107" s="55"/>
      <c r="M1107" s="55"/>
      <c r="N1107" s="56"/>
      <c r="O1107" s="55"/>
      <c r="P1107" s="55"/>
      <c r="Q1107" s="55"/>
      <c r="R1107" s="55"/>
      <c r="S1107" s="55"/>
      <c r="T1107" s="55"/>
      <c r="U1107" s="53" t="s">
        <v>216</v>
      </c>
      <c r="V1107" s="40" t="s">
        <v>99</v>
      </c>
      <c r="W1107" s="15"/>
      <c r="X1107" s="15"/>
      <c r="Y1107" s="15" t="s">
        <v>71</v>
      </c>
      <c r="Z1107" s="15"/>
      <c r="AA1107" s="15"/>
      <c r="AH1107" s="67"/>
      <c r="AI1107"/>
      <c r="AJ1107" s="67"/>
      <c r="AK1107"/>
      <c r="AO1107" s="39">
        <f t="shared" si="43"/>
        <v>0</v>
      </c>
      <c r="AP1107" s="39"/>
      <c r="AQ1107" s="39" t="str">
        <f t="shared" si="44"/>
        <v>Yashica Marshall</v>
      </c>
    </row>
    <row r="1108" spans="1:84" ht="15" hidden="1" x14ac:dyDescent="0.25">
      <c r="A1108" s="75">
        <v>1107</v>
      </c>
      <c r="B1108" s="64">
        <v>15</v>
      </c>
      <c r="C1108" s="66" t="str">
        <f>IF(G1108=1,AQ1108," ")</f>
        <v xml:space="preserve"> </v>
      </c>
      <c r="D1108" s="65"/>
      <c r="E1108" s="55"/>
      <c r="F1108" s="56"/>
      <c r="G1108" s="58"/>
      <c r="H1108" s="58"/>
      <c r="I1108" s="58" t="str">
        <f>IF(C1108=$AI$16,$AJ$16," ")</f>
        <v xml:space="preserve"> </v>
      </c>
      <c r="J1108" s="55"/>
      <c r="K1108" s="55" t="s">
        <v>100</v>
      </c>
      <c r="L1108" s="55"/>
      <c r="M1108" s="55"/>
      <c r="N1108" s="56"/>
      <c r="O1108" s="55"/>
      <c r="P1108" s="55"/>
      <c r="Q1108" s="55"/>
      <c r="R1108" s="55"/>
      <c r="S1108" s="55"/>
      <c r="T1108" s="55"/>
      <c r="U1108" s="53" t="s">
        <v>216</v>
      </c>
      <c r="V1108" s="40" t="s">
        <v>99</v>
      </c>
      <c r="W1108" s="15"/>
      <c r="X1108" s="15"/>
      <c r="Y1108" s="15" t="s">
        <v>71</v>
      </c>
      <c r="Z1108" s="15"/>
      <c r="AA1108" s="15"/>
      <c r="AH1108" s="67"/>
      <c r="AI1108"/>
      <c r="AJ1108" s="67"/>
      <c r="AK1108"/>
      <c r="AO1108" s="39">
        <f t="shared" si="43"/>
        <v>0</v>
      </c>
      <c r="AP1108" s="39"/>
      <c r="AQ1108" s="39" t="str">
        <f t="shared" si="44"/>
        <v>Monique Sheffield</v>
      </c>
    </row>
    <row r="1109" spans="1:84" ht="15" hidden="1" x14ac:dyDescent="0.25">
      <c r="A1109" s="75">
        <v>1108</v>
      </c>
      <c r="B1109" s="64">
        <v>16</v>
      </c>
      <c r="C1109" s="74" t="str">
        <f>IF(G1109=1,AQ1109,IF(G1109="BLK",$AI$17," "))</f>
        <v xml:space="preserve"> </v>
      </c>
      <c r="D1109" s="129"/>
      <c r="E1109" s="55"/>
      <c r="F1109" s="56"/>
      <c r="G1109" s="58"/>
      <c r="H1109" s="58"/>
      <c r="I1109" s="58" t="str">
        <f>IF(C1109=$AI$17,$AJ$17," ")</f>
        <v xml:space="preserve"> </v>
      </c>
      <c r="J1109" s="55"/>
      <c r="K1109" s="55" t="s">
        <v>100</v>
      </c>
      <c r="L1109" s="55"/>
      <c r="M1109" s="55"/>
      <c r="N1109" s="56"/>
      <c r="O1109" s="55"/>
      <c r="P1109" s="55"/>
      <c r="Q1109" s="55"/>
      <c r="R1109" s="55"/>
      <c r="S1109" s="55"/>
      <c r="T1109" s="55"/>
      <c r="U1109" s="53" t="s">
        <v>216</v>
      </c>
      <c r="V1109" s="40" t="s">
        <v>99</v>
      </c>
      <c r="W1109" s="15"/>
      <c r="X1109" s="15"/>
      <c r="Y1109" s="15" t="s">
        <v>71</v>
      </c>
      <c r="Z1109" s="15"/>
      <c r="AA1109" s="15"/>
      <c r="AH1109" s="67"/>
      <c r="AI1109"/>
      <c r="AJ1109" s="67"/>
      <c r="AK1109"/>
      <c r="AO1109" s="39">
        <f t="shared" si="43"/>
        <v>0</v>
      </c>
      <c r="AP1109" s="39"/>
      <c r="AQ1109" s="39" t="str">
        <f t="shared" si="44"/>
        <v>BLANK</v>
      </c>
    </row>
    <row r="1110" spans="1:84" ht="15" hidden="1" x14ac:dyDescent="0.25">
      <c r="A1110" s="75">
        <v>1109</v>
      </c>
      <c r="B1110" s="64">
        <v>17</v>
      </c>
      <c r="C1110" s="66" t="str">
        <f>IF(G1110=1,AQ1110," ")</f>
        <v xml:space="preserve"> </v>
      </c>
      <c r="D1110" s="65"/>
      <c r="E1110" s="55"/>
      <c r="F1110" s="56"/>
      <c r="G1110" s="58"/>
      <c r="H1110" s="58"/>
      <c r="I1110" s="58" t="str">
        <f>IF(C1110=$AI$18,$AJ$18," ")</f>
        <v xml:space="preserve"> </v>
      </c>
      <c r="J1110" s="55"/>
      <c r="K1110" s="55" t="s">
        <v>100</v>
      </c>
      <c r="L1110" s="55"/>
      <c r="M1110" s="55"/>
      <c r="N1110" s="56"/>
      <c r="O1110" s="55"/>
      <c r="P1110" s="55"/>
      <c r="Q1110" s="55"/>
      <c r="R1110" s="55"/>
      <c r="S1110" s="55"/>
      <c r="T1110" s="55"/>
      <c r="U1110" s="53" t="s">
        <v>216</v>
      </c>
      <c r="V1110" s="40" t="s">
        <v>99</v>
      </c>
      <c r="W1110" s="15"/>
      <c r="X1110" s="15"/>
      <c r="Y1110" s="15" t="s">
        <v>71</v>
      </c>
      <c r="Z1110" s="15"/>
      <c r="AA1110" s="15"/>
      <c r="AH1110" s="67"/>
      <c r="AI1110"/>
      <c r="AJ1110" s="67"/>
      <c r="AK1110"/>
      <c r="AO1110" s="39">
        <f t="shared" si="43"/>
        <v>0</v>
      </c>
      <c r="AP1110" s="39"/>
      <c r="AQ1110" s="39" t="str">
        <f t="shared" si="44"/>
        <v>BLANK</v>
      </c>
    </row>
    <row r="1111" spans="1:84" ht="15" hidden="1" x14ac:dyDescent="0.25">
      <c r="A1111" s="75">
        <v>1110</v>
      </c>
      <c r="B1111" s="64">
        <v>18</v>
      </c>
      <c r="C1111" s="66" t="str">
        <f>IF(G1111=1,AQ1111," ")</f>
        <v xml:space="preserve"> </v>
      </c>
      <c r="D1111" s="65"/>
      <c r="E1111" s="55"/>
      <c r="F1111" s="56"/>
      <c r="G1111" s="58"/>
      <c r="H1111" s="58"/>
      <c r="I1111" s="58" t="str">
        <f>IF(C1111=$AI$19,$AJ$19," ")</f>
        <v xml:space="preserve"> </v>
      </c>
      <c r="J1111" s="55"/>
      <c r="K1111" s="55" t="s">
        <v>100</v>
      </c>
      <c r="L1111" s="55"/>
      <c r="M1111" s="55"/>
      <c r="N1111" s="56"/>
      <c r="O1111" s="55"/>
      <c r="P1111" s="55"/>
      <c r="Q1111" s="55"/>
      <c r="R1111" s="55"/>
      <c r="S1111" s="55"/>
      <c r="T1111" s="55"/>
      <c r="U1111" s="53" t="s">
        <v>216</v>
      </c>
      <c r="V1111" s="40" t="s">
        <v>99</v>
      </c>
      <c r="W1111" s="15"/>
      <c r="X1111" s="15"/>
      <c r="Y1111" s="15" t="s">
        <v>71</v>
      </c>
      <c r="Z1111" s="15"/>
      <c r="AA1111" s="15"/>
      <c r="AH1111" s="67"/>
      <c r="AI1111"/>
      <c r="AJ1111" s="67"/>
      <c r="AK1111"/>
      <c r="AO1111" s="39">
        <f t="shared" si="43"/>
        <v>0</v>
      </c>
      <c r="AP1111" s="39"/>
      <c r="AQ1111" s="39" t="str">
        <f t="shared" si="44"/>
        <v>Write In</v>
      </c>
    </row>
    <row r="1112" spans="1:84" thickBot="1" x14ac:dyDescent="0.3">
      <c r="A1112" s="38">
        <v>1111</v>
      </c>
      <c r="B1112" s="64">
        <v>19</v>
      </c>
      <c r="C1112" s="66"/>
      <c r="D1112" s="65"/>
      <c r="E1112" s="55"/>
      <c r="F1112" s="56"/>
      <c r="G1112" s="58"/>
      <c r="H1112" s="58"/>
      <c r="I1112" s="58"/>
      <c r="J1112" s="55"/>
      <c r="K1112" s="55"/>
      <c r="L1112" s="55"/>
      <c r="M1112" s="55"/>
      <c r="N1112" s="56"/>
      <c r="O1112" s="55"/>
      <c r="P1112" s="55"/>
      <c r="Q1112" s="55"/>
      <c r="R1112" s="55"/>
      <c r="S1112" s="55"/>
      <c r="T1112" s="54">
        <v>2</v>
      </c>
      <c r="U1112" s="53" t="s">
        <v>216</v>
      </c>
      <c r="V1112" s="40" t="s">
        <v>85</v>
      </c>
      <c r="W1112" s="15">
        <v>2</v>
      </c>
      <c r="X1112" s="15"/>
      <c r="Y1112" s="15" t="s">
        <v>71</v>
      </c>
      <c r="Z1112" s="15"/>
      <c r="AA1112" s="15"/>
      <c r="AH1112" s="67"/>
      <c r="AI1112"/>
      <c r="AJ1112" s="67"/>
      <c r="AK1112"/>
      <c r="AO1112" s="39">
        <f t="shared" si="43"/>
        <v>0</v>
      </c>
      <c r="AP1112" s="39"/>
      <c r="AQ1112" s="39">
        <f t="shared" si="44"/>
        <v>0</v>
      </c>
    </row>
    <row r="1113" spans="1:84" s="2" customFormat="1" ht="16.5" thickBot="1" x14ac:dyDescent="0.3">
      <c r="A1113" s="38">
        <v>1112</v>
      </c>
      <c r="B1113" s="64">
        <v>20</v>
      </c>
      <c r="C1113" s="74" t="s">
        <v>98</v>
      </c>
      <c r="D1113" s="71"/>
      <c r="E1113" s="58"/>
      <c r="F1113" s="73"/>
      <c r="G1113" s="59">
        <v>0</v>
      </c>
      <c r="H1113" s="58">
        <v>0</v>
      </c>
      <c r="I1113" s="58"/>
      <c r="J1113" s="55"/>
      <c r="K1113" s="55" t="s">
        <v>97</v>
      </c>
      <c r="L1113" s="55"/>
      <c r="M1113" s="55"/>
      <c r="N1113" s="56"/>
      <c r="O1113" s="55"/>
      <c r="P1113" s="55"/>
      <c r="Q1113" s="55"/>
      <c r="R1113" s="55"/>
      <c r="S1113" s="55"/>
      <c r="T1113" s="54">
        <v>2</v>
      </c>
      <c r="U1113" s="53" t="s">
        <v>216</v>
      </c>
      <c r="V1113" s="40" t="s">
        <v>85</v>
      </c>
      <c r="W1113" s="15">
        <v>2</v>
      </c>
      <c r="X1113" s="15"/>
      <c r="Y1113" s="15" t="s">
        <v>71</v>
      </c>
      <c r="Z1113" s="15"/>
      <c r="AA1113" s="15"/>
      <c r="AB1113" s="5"/>
      <c r="AC1113" s="5"/>
      <c r="AD1113" s="5"/>
      <c r="AE1113" s="5"/>
      <c r="AF1113" s="4"/>
      <c r="AG1113" s="3"/>
      <c r="AH1113" s="67"/>
      <c r="AI1113"/>
      <c r="AJ1113" s="67"/>
      <c r="AK1113"/>
      <c r="AL1113" s="1"/>
      <c r="AM1113" s="1"/>
      <c r="AN1113" s="1"/>
      <c r="AO1113" s="39">
        <f t="shared" si="43"/>
        <v>0</v>
      </c>
      <c r="AP1113" s="39"/>
      <c r="AQ1113" s="39">
        <f t="shared" si="44"/>
        <v>0</v>
      </c>
      <c r="AR1113" s="1"/>
      <c r="AS1113" s="1"/>
      <c r="AT1113" s="1"/>
      <c r="AU1113" s="1"/>
      <c r="AV1113" s="1"/>
      <c r="AW1113" s="1"/>
      <c r="AX1113" s="1"/>
      <c r="AY1113" s="1"/>
      <c r="AZ1113" s="1"/>
      <c r="BA1113" s="1"/>
      <c r="BB1113" s="1"/>
      <c r="BC1113" s="1"/>
      <c r="BD1113" s="1"/>
      <c r="BE1113" s="1"/>
      <c r="BF1113" s="1"/>
      <c r="BG1113" s="1"/>
      <c r="BH1113" s="1"/>
      <c r="BI1113" s="1"/>
      <c r="BJ1113" s="1"/>
      <c r="BK1113" s="1"/>
      <c r="BL1113" s="1"/>
      <c r="BM1113" s="1"/>
      <c r="BN1113" s="1"/>
      <c r="BO1113" s="1"/>
      <c r="BP1113" s="1"/>
      <c r="BQ1113" s="1"/>
      <c r="BR1113" s="1"/>
      <c r="BS1113" s="1"/>
      <c r="BT1113" s="1"/>
      <c r="BU1113" s="1"/>
      <c r="BV1113" s="1"/>
      <c r="BW1113" s="1"/>
      <c r="BX1113" s="1"/>
      <c r="BY1113" s="1"/>
      <c r="BZ1113" s="1"/>
      <c r="CA1113" s="1"/>
      <c r="CB1113" s="1"/>
      <c r="CC1113" s="1"/>
      <c r="CD1113" s="1"/>
      <c r="CE1113" s="1"/>
      <c r="CF1113" s="1"/>
    </row>
    <row r="1114" spans="1:84" s="2" customFormat="1" ht="16.5" thickBot="1" x14ac:dyDescent="0.3">
      <c r="A1114" s="38">
        <v>1113</v>
      </c>
      <c r="B1114" s="64">
        <v>21</v>
      </c>
      <c r="C1114" s="74" t="s">
        <v>96</v>
      </c>
      <c r="D1114" s="71"/>
      <c r="E1114" s="58"/>
      <c r="F1114" s="73"/>
      <c r="G1114" s="59">
        <v>0</v>
      </c>
      <c r="H1114" s="58">
        <v>0</v>
      </c>
      <c r="I1114" s="58"/>
      <c r="J1114" s="55"/>
      <c r="K1114" s="55" t="s">
        <v>95</v>
      </c>
      <c r="L1114" s="55"/>
      <c r="M1114" s="55"/>
      <c r="N1114" s="56"/>
      <c r="O1114" s="55"/>
      <c r="P1114" s="55"/>
      <c r="Q1114" s="55"/>
      <c r="R1114" s="55"/>
      <c r="S1114" s="55"/>
      <c r="T1114" s="54">
        <v>2</v>
      </c>
      <c r="U1114" s="53" t="s">
        <v>216</v>
      </c>
      <c r="V1114" s="40" t="s">
        <v>85</v>
      </c>
      <c r="W1114" s="15">
        <v>2</v>
      </c>
      <c r="X1114" s="15"/>
      <c r="Y1114" s="15" t="s">
        <v>71</v>
      </c>
      <c r="Z1114" s="15"/>
      <c r="AA1114" s="15"/>
      <c r="AB1114" s="5"/>
      <c r="AC1114" s="5"/>
      <c r="AD1114" s="5"/>
      <c r="AE1114" s="5"/>
      <c r="AF1114" s="4"/>
      <c r="AG1114" s="3"/>
      <c r="AH1114" s="67"/>
      <c r="AI1114"/>
      <c r="AJ1114" s="67"/>
      <c r="AK1114"/>
      <c r="AL1114" s="1"/>
      <c r="AM1114" s="1"/>
      <c r="AN1114" s="1"/>
      <c r="AO1114" s="39">
        <f t="shared" si="43"/>
        <v>0</v>
      </c>
      <c r="AP1114" s="39"/>
      <c r="AQ1114" s="39">
        <f t="shared" si="44"/>
        <v>0</v>
      </c>
      <c r="AR1114" s="1"/>
      <c r="AS1114" s="1"/>
      <c r="AT1114" s="1"/>
      <c r="AU1114" s="1"/>
      <c r="AV1114" s="1"/>
      <c r="AW1114" s="1"/>
      <c r="AX1114" s="1"/>
      <c r="AY1114" s="1"/>
      <c r="AZ1114" s="1"/>
      <c r="BA1114" s="1"/>
      <c r="BB1114" s="1"/>
      <c r="BC1114" s="1"/>
      <c r="BD1114" s="1"/>
      <c r="BE1114" s="1"/>
      <c r="BF1114" s="1"/>
      <c r="BG1114" s="1"/>
      <c r="BH1114" s="1"/>
      <c r="BI1114" s="1"/>
      <c r="BJ1114" s="1"/>
      <c r="BK1114" s="1"/>
      <c r="BL1114" s="1"/>
      <c r="BM1114" s="1"/>
      <c r="BN1114" s="1"/>
      <c r="BO1114" s="1"/>
      <c r="BP1114" s="1"/>
      <c r="BQ1114" s="1"/>
      <c r="BR1114" s="1"/>
      <c r="BS1114" s="1"/>
      <c r="BT1114" s="1"/>
      <c r="BU1114" s="1"/>
      <c r="BV1114" s="1"/>
      <c r="BW1114" s="1"/>
      <c r="BX1114" s="1"/>
      <c r="BY1114" s="1"/>
      <c r="BZ1114" s="1"/>
      <c r="CA1114" s="1"/>
      <c r="CB1114" s="1"/>
      <c r="CC1114" s="1"/>
      <c r="CD1114" s="1"/>
      <c r="CE1114" s="1"/>
      <c r="CF1114" s="1"/>
    </row>
    <row r="1115" spans="1:84" s="2" customFormat="1" ht="16.5" thickBot="1" x14ac:dyDescent="0.3">
      <c r="A1115" s="38">
        <v>1114</v>
      </c>
      <c r="B1115" s="64">
        <v>22</v>
      </c>
      <c r="C1115" s="74" t="s">
        <v>94</v>
      </c>
      <c r="D1115" s="71"/>
      <c r="E1115" s="58"/>
      <c r="F1115" s="73"/>
      <c r="G1115" s="59">
        <v>0</v>
      </c>
      <c r="H1115" s="58">
        <v>0</v>
      </c>
      <c r="I1115" s="58" t="s">
        <v>122</v>
      </c>
      <c r="J1115" s="55"/>
      <c r="K1115" s="55" t="s">
        <v>93</v>
      </c>
      <c r="L1115" s="55"/>
      <c r="M1115" s="55"/>
      <c r="N1115" s="56"/>
      <c r="O1115" s="55"/>
      <c r="P1115" s="55"/>
      <c r="Q1115" s="55"/>
      <c r="R1115" s="55"/>
      <c r="S1115" s="55"/>
      <c r="T1115" s="54">
        <v>2</v>
      </c>
      <c r="U1115" s="53" t="s">
        <v>216</v>
      </c>
      <c r="V1115" s="40" t="s">
        <v>85</v>
      </c>
      <c r="W1115" s="15">
        <v>2</v>
      </c>
      <c r="X1115" s="15"/>
      <c r="Y1115" s="15" t="s">
        <v>71</v>
      </c>
      <c r="Z1115" s="15"/>
      <c r="AA1115" s="15"/>
      <c r="AB1115" s="5"/>
      <c r="AC1115" s="5"/>
      <c r="AD1115" s="5"/>
      <c r="AE1115" s="5"/>
      <c r="AF1115" s="4"/>
      <c r="AG1115" s="3"/>
      <c r="AH1115" s="67"/>
      <c r="AI1115"/>
      <c r="AJ1115" s="67"/>
      <c r="AK1115"/>
      <c r="AL1115" s="1"/>
      <c r="AM1115" s="1"/>
      <c r="AN1115" s="1"/>
      <c r="AO1115" s="39">
        <f t="shared" si="43"/>
        <v>0</v>
      </c>
      <c r="AP1115" s="39"/>
      <c r="AQ1115" s="39">
        <f t="shared" si="44"/>
        <v>0</v>
      </c>
      <c r="AR1115" s="1"/>
      <c r="AS1115" s="1"/>
      <c r="AT1115" s="1"/>
      <c r="AU1115" s="1"/>
      <c r="AV1115" s="1"/>
      <c r="AW1115" s="1"/>
      <c r="AX1115" s="1"/>
      <c r="AY1115" s="1"/>
      <c r="AZ1115" s="1"/>
      <c r="BA1115" s="1"/>
      <c r="BB1115" s="1"/>
      <c r="BC1115" s="1"/>
      <c r="BD1115" s="1"/>
      <c r="BE1115" s="1"/>
      <c r="BF1115" s="1"/>
      <c r="BG1115" s="1"/>
      <c r="BH1115" s="1"/>
      <c r="BI1115" s="1"/>
      <c r="BJ1115" s="1"/>
      <c r="BK1115" s="1"/>
      <c r="BL1115" s="1"/>
      <c r="BM1115" s="1"/>
      <c r="BN1115" s="1"/>
      <c r="BO1115" s="1"/>
      <c r="BP1115" s="1"/>
      <c r="BQ1115" s="1"/>
      <c r="BR1115" s="1"/>
      <c r="BS1115" s="1"/>
      <c r="BT1115" s="1"/>
      <c r="BU1115" s="1"/>
      <c r="BV1115" s="1"/>
      <c r="BW1115" s="1"/>
      <c r="BX1115" s="1"/>
      <c r="BY1115" s="1"/>
      <c r="BZ1115" s="1"/>
      <c r="CA1115" s="1"/>
      <c r="CB1115" s="1"/>
      <c r="CC1115" s="1"/>
      <c r="CD1115" s="1"/>
      <c r="CE1115" s="1"/>
      <c r="CF1115" s="1"/>
    </row>
    <row r="1116" spans="1:84" s="2" customFormat="1" ht="16.5" thickBot="1" x14ac:dyDescent="0.3">
      <c r="A1116" s="38">
        <v>1115</v>
      </c>
      <c r="B1116" s="64">
        <v>23</v>
      </c>
      <c r="C1116" s="74" t="s">
        <v>77</v>
      </c>
      <c r="D1116" s="71"/>
      <c r="E1116" s="58">
        <v>1198</v>
      </c>
      <c r="F1116" s="80">
        <v>149</v>
      </c>
      <c r="G1116" s="59">
        <v>0</v>
      </c>
      <c r="H1116" s="58">
        <v>1</v>
      </c>
      <c r="I1116" s="58" t="s">
        <v>107</v>
      </c>
      <c r="J1116" s="55"/>
      <c r="K1116" s="55" t="s">
        <v>77</v>
      </c>
      <c r="L1116" s="55"/>
      <c r="M1116" s="55"/>
      <c r="N1116" s="56"/>
      <c r="O1116" s="55"/>
      <c r="P1116" s="55"/>
      <c r="Q1116" s="55"/>
      <c r="R1116" s="55"/>
      <c r="S1116" s="55"/>
      <c r="T1116" s="54">
        <v>2</v>
      </c>
      <c r="U1116" s="53" t="s">
        <v>216</v>
      </c>
      <c r="V1116" s="40" t="s">
        <v>85</v>
      </c>
      <c r="W1116" s="15">
        <v>2</v>
      </c>
      <c r="X1116" s="15"/>
      <c r="Y1116" s="15" t="s">
        <v>71</v>
      </c>
      <c r="Z1116" s="15"/>
      <c r="AA1116" s="15"/>
      <c r="AB1116" s="5"/>
      <c r="AC1116" s="5"/>
      <c r="AD1116" s="5"/>
      <c r="AE1116" s="5"/>
      <c r="AF1116" s="4"/>
      <c r="AG1116" s="3"/>
      <c r="AH1116" s="67"/>
      <c r="AI1116"/>
      <c r="AJ1116" s="67"/>
      <c r="AK1116"/>
      <c r="AL1116" s="1"/>
      <c r="AM1116" s="1"/>
      <c r="AN1116" s="1"/>
      <c r="AO1116" s="39">
        <f t="shared" si="43"/>
        <v>0</v>
      </c>
      <c r="AP1116" s="39"/>
      <c r="AQ1116" s="39">
        <f t="shared" si="44"/>
        <v>0</v>
      </c>
      <c r="AR1116" s="1"/>
      <c r="AS1116" s="1"/>
      <c r="AT1116" s="1"/>
      <c r="AU1116" s="1"/>
      <c r="AV1116" s="1"/>
      <c r="AW1116" s="1"/>
      <c r="AX1116" s="1"/>
      <c r="AY1116" s="1"/>
      <c r="AZ1116" s="1"/>
      <c r="BA1116" s="1"/>
      <c r="BB1116" s="1"/>
      <c r="BC1116" s="1"/>
      <c r="BD1116" s="1"/>
      <c r="BE1116" s="1"/>
      <c r="BF1116" s="1"/>
      <c r="BG1116" s="1"/>
      <c r="BH1116" s="1"/>
      <c r="BI1116" s="1"/>
      <c r="BJ1116" s="1"/>
      <c r="BK1116" s="1"/>
      <c r="BL1116" s="1"/>
      <c r="BM1116" s="1"/>
      <c r="BN1116" s="1"/>
      <c r="BO1116" s="1"/>
      <c r="BP1116" s="1"/>
      <c r="BQ1116" s="1"/>
      <c r="BR1116" s="1"/>
      <c r="BS1116" s="1"/>
      <c r="BT1116" s="1"/>
      <c r="BU1116" s="1"/>
      <c r="BV1116" s="1"/>
      <c r="BW1116" s="1"/>
      <c r="BX1116" s="1"/>
      <c r="BY1116" s="1"/>
      <c r="BZ1116" s="1"/>
      <c r="CA1116" s="1"/>
      <c r="CB1116" s="1"/>
      <c r="CC1116" s="1"/>
      <c r="CD1116" s="1"/>
      <c r="CE1116" s="1"/>
      <c r="CF1116" s="1"/>
    </row>
    <row r="1117" spans="1:84" s="2" customFormat="1" ht="16.5" thickBot="1" x14ac:dyDescent="0.3">
      <c r="A1117" s="38">
        <v>1116</v>
      </c>
      <c r="B1117" s="64">
        <v>24</v>
      </c>
      <c r="C1117" s="72" t="s">
        <v>92</v>
      </c>
      <c r="D1117" s="71"/>
      <c r="E1117" s="68"/>
      <c r="F1117" s="70"/>
      <c r="G1117" s="136">
        <v>0</v>
      </c>
      <c r="H1117" s="69">
        <v>0</v>
      </c>
      <c r="I1117" s="69"/>
      <c r="J1117" s="68"/>
      <c r="K1117" s="68" t="s">
        <v>91</v>
      </c>
      <c r="L1117" s="55"/>
      <c r="M1117" s="55"/>
      <c r="N1117" s="56"/>
      <c r="O1117" s="55"/>
      <c r="P1117" s="55"/>
      <c r="Q1117" s="55"/>
      <c r="R1117" s="55"/>
      <c r="S1117" s="55"/>
      <c r="T1117" s="54">
        <v>2</v>
      </c>
      <c r="U1117" s="53" t="s">
        <v>216</v>
      </c>
      <c r="V1117" s="40" t="s">
        <v>85</v>
      </c>
      <c r="W1117" s="15">
        <v>2</v>
      </c>
      <c r="X1117" s="15"/>
      <c r="Y1117" s="15" t="s">
        <v>71</v>
      </c>
      <c r="Z1117" s="15"/>
      <c r="AA1117" s="15"/>
      <c r="AB1117" s="5"/>
      <c r="AC1117" s="5"/>
      <c r="AD1117" s="5"/>
      <c r="AE1117" s="5"/>
      <c r="AF1117" s="4"/>
      <c r="AG1117" s="3"/>
      <c r="AH1117" s="67"/>
      <c r="AI1117"/>
      <c r="AJ1117" s="67"/>
      <c r="AK1117"/>
      <c r="AL1117" s="1"/>
      <c r="AM1117" s="1"/>
      <c r="AN1117" s="1"/>
      <c r="AO1117" s="39">
        <f t="shared" si="43"/>
        <v>0</v>
      </c>
      <c r="AP1117" s="39"/>
      <c r="AQ1117" s="39">
        <f t="shared" si="44"/>
        <v>0</v>
      </c>
      <c r="AR1117" s="1"/>
      <c r="AS1117" s="1"/>
      <c r="AT1117" s="1"/>
      <c r="AU1117" s="1"/>
      <c r="AV1117" s="1"/>
      <c r="AW1117" s="1"/>
      <c r="AX1117" s="1"/>
      <c r="AY1117" s="1"/>
      <c r="AZ1117" s="1"/>
      <c r="BA1117" s="1"/>
      <c r="BB1117" s="1"/>
      <c r="BC1117" s="1"/>
      <c r="BD1117" s="1"/>
      <c r="BE1117" s="1"/>
      <c r="BF1117" s="1"/>
      <c r="BG1117" s="1"/>
      <c r="BH1117" s="1"/>
      <c r="BI1117" s="1"/>
      <c r="BJ1117" s="1"/>
      <c r="BK1117" s="1"/>
      <c r="BL1117" s="1"/>
      <c r="BM1117" s="1"/>
      <c r="BN1117" s="1"/>
      <c r="BO1117" s="1"/>
      <c r="BP1117" s="1"/>
      <c r="BQ1117" s="1"/>
      <c r="BR1117" s="1"/>
      <c r="BS1117" s="1"/>
      <c r="BT1117" s="1"/>
      <c r="BU1117" s="1"/>
      <c r="BV1117" s="1"/>
      <c r="BW1117" s="1"/>
      <c r="BX1117" s="1"/>
      <c r="BY1117" s="1"/>
      <c r="BZ1117" s="1"/>
      <c r="CA1117" s="1"/>
      <c r="CB1117" s="1"/>
      <c r="CC1117" s="1"/>
      <c r="CD1117" s="1"/>
      <c r="CE1117" s="1"/>
      <c r="CF1117" s="1"/>
    </row>
    <row r="1118" spans="1:84" x14ac:dyDescent="0.25">
      <c r="A1118" s="38">
        <v>1117</v>
      </c>
      <c r="B1118" s="64">
        <v>25</v>
      </c>
      <c r="C1118" s="66"/>
      <c r="D1118" s="65"/>
      <c r="E1118" s="55"/>
      <c r="F1118" s="56"/>
      <c r="G1118" s="59"/>
      <c r="H1118" s="58"/>
      <c r="I1118" s="58"/>
      <c r="J1118" s="55"/>
      <c r="K1118" s="55"/>
      <c r="L1118" s="55"/>
      <c r="M1118" s="55"/>
      <c r="N1118" s="56"/>
      <c r="O1118" s="55"/>
      <c r="P1118" s="55"/>
      <c r="Q1118" s="55"/>
      <c r="R1118" s="55"/>
      <c r="S1118" s="55"/>
      <c r="T1118" s="54">
        <v>2</v>
      </c>
      <c r="U1118" s="53" t="s">
        <v>216</v>
      </c>
      <c r="V1118" s="40" t="s">
        <v>85</v>
      </c>
      <c r="W1118" s="15">
        <v>2</v>
      </c>
      <c r="X1118" s="15"/>
      <c r="Y1118" s="15" t="s">
        <v>71</v>
      </c>
      <c r="Z1118" s="15"/>
      <c r="AA1118" s="15"/>
      <c r="AH1118" s="67"/>
      <c r="AI1118"/>
      <c r="AJ1118" s="67"/>
      <c r="AK1118"/>
      <c r="AO1118" s="39">
        <f t="shared" si="43"/>
        <v>0</v>
      </c>
      <c r="AP1118" s="39"/>
      <c r="AQ1118" s="39">
        <f t="shared" si="44"/>
        <v>0</v>
      </c>
    </row>
    <row r="1119" spans="1:84" x14ac:dyDescent="0.25">
      <c r="A1119" s="38">
        <v>1118</v>
      </c>
      <c r="B1119" s="64">
        <v>26</v>
      </c>
      <c r="C1119" s="63" t="s">
        <v>90</v>
      </c>
      <c r="D1119" s="62"/>
      <c r="E1119" s="61">
        <f>SUBTOTAL(9,G1097:G1117)</f>
        <v>5</v>
      </c>
      <c r="F1119" s="60"/>
      <c r="G1119" s="59"/>
      <c r="H1119" s="58"/>
      <c r="I1119" s="57"/>
      <c r="J1119" s="55"/>
      <c r="K1119" s="55" t="s">
        <v>89</v>
      </c>
      <c r="L1119" s="55"/>
      <c r="M1119" s="55"/>
      <c r="N1119" s="56"/>
      <c r="O1119" s="55"/>
      <c r="P1119" s="55"/>
      <c r="Q1119" s="55"/>
      <c r="R1119" s="55"/>
      <c r="S1119" s="55"/>
      <c r="T1119" s="54">
        <v>2</v>
      </c>
      <c r="U1119" s="53" t="s">
        <v>216</v>
      </c>
      <c r="V1119" s="40" t="s">
        <v>85</v>
      </c>
      <c r="W1119" s="15">
        <v>2</v>
      </c>
      <c r="X1119" s="15"/>
      <c r="Y1119" s="15" t="s">
        <v>71</v>
      </c>
      <c r="Z1119" s="15"/>
      <c r="AA1119" s="15"/>
      <c r="AH1119" s="67"/>
      <c r="AI1119"/>
      <c r="AJ1119" s="67"/>
      <c r="AK1119"/>
      <c r="AO1119" s="39">
        <f t="shared" si="43"/>
        <v>0</v>
      </c>
      <c r="AP1119" s="39"/>
      <c r="AQ1119" s="39">
        <f t="shared" si="44"/>
        <v>0</v>
      </c>
    </row>
    <row r="1120" spans="1:84" ht="16.5" thickBot="1" x14ac:dyDescent="0.3">
      <c r="A1120" s="38">
        <v>1119</v>
      </c>
      <c r="B1120" s="52">
        <v>27</v>
      </c>
      <c r="C1120" s="51" t="s">
        <v>88</v>
      </c>
      <c r="D1120" s="50"/>
      <c r="E1120" s="49">
        <f>SUBTOTAL(9,H1097:H1117)</f>
        <v>6</v>
      </c>
      <c r="F1120" s="48">
        <f>SUBTOTAL(9,H1097:H1113)</f>
        <v>5</v>
      </c>
      <c r="G1120" s="47"/>
      <c r="H1120" s="46"/>
      <c r="I1120" s="46"/>
      <c r="J1120" s="45"/>
      <c r="K1120" s="43" t="s">
        <v>87</v>
      </c>
      <c r="L1120" s="43"/>
      <c r="M1120" s="43"/>
      <c r="N1120" s="44"/>
      <c r="O1120" s="43"/>
      <c r="P1120" s="43"/>
      <c r="Q1120" s="43"/>
      <c r="R1120" s="43"/>
      <c r="S1120" s="43"/>
      <c r="T1120" s="42">
        <v>2</v>
      </c>
      <c r="U1120" s="148" t="s">
        <v>216</v>
      </c>
      <c r="V1120" s="40" t="s">
        <v>85</v>
      </c>
      <c r="W1120" s="15">
        <v>2</v>
      </c>
      <c r="X1120" s="15"/>
      <c r="Y1120" s="15" t="s">
        <v>71</v>
      </c>
      <c r="Z1120" s="15"/>
      <c r="AA1120" s="15"/>
      <c r="AH1120" s="67"/>
      <c r="AI1120"/>
      <c r="AJ1120" s="67"/>
      <c r="AK1120"/>
      <c r="AO1120" s="39">
        <f t="shared" si="43"/>
        <v>0</v>
      </c>
      <c r="AP1120" s="39"/>
      <c r="AQ1120" s="39">
        <f t="shared" si="44"/>
        <v>0</v>
      </c>
    </row>
    <row r="1121" spans="1:84" ht="16.5" thickBot="1" x14ac:dyDescent="0.3">
      <c r="A1121" s="38">
        <v>1120</v>
      </c>
      <c r="G1121" s="13"/>
      <c r="U1121" s="2" t="s">
        <v>194</v>
      </c>
      <c r="V1121" s="40"/>
      <c r="W1121" s="15"/>
      <c r="X1121" s="15"/>
      <c r="Y1121" s="15" t="s">
        <v>71</v>
      </c>
      <c r="Z1121" s="15"/>
      <c r="AA1121" s="15"/>
      <c r="AH1121" s="67"/>
      <c r="AI1121"/>
      <c r="AJ1121" s="67"/>
      <c r="AK1121"/>
      <c r="AO1121" s="39">
        <f t="shared" si="43"/>
        <v>0</v>
      </c>
      <c r="AP1121" s="39"/>
      <c r="AQ1121" s="39">
        <f t="shared" si="44"/>
        <v>0</v>
      </c>
    </row>
    <row r="1122" spans="1:84" x14ac:dyDescent="0.25">
      <c r="A1122" s="38">
        <v>1121</v>
      </c>
      <c r="B1122" s="105">
        <v>1</v>
      </c>
      <c r="C1122" s="104" t="s">
        <v>28</v>
      </c>
      <c r="D1122" s="103"/>
      <c r="E1122" s="101"/>
      <c r="F1122" s="102"/>
      <c r="G1122" s="101" t="s">
        <v>214</v>
      </c>
      <c r="H1122" s="98"/>
      <c r="I1122" s="98"/>
      <c r="J1122" s="98"/>
      <c r="K1122" s="100" t="s">
        <v>118</v>
      </c>
      <c r="L1122" s="98"/>
      <c r="M1122" s="98"/>
      <c r="N1122" s="99"/>
      <c r="O1122" s="98"/>
      <c r="P1122" s="98"/>
      <c r="Q1122" s="98"/>
      <c r="R1122" s="98"/>
      <c r="S1122" s="98"/>
      <c r="T1122" s="97">
        <v>1</v>
      </c>
      <c r="U1122" s="96" t="s">
        <v>214</v>
      </c>
      <c r="V1122" s="40" t="s">
        <v>117</v>
      </c>
      <c r="W1122" s="15"/>
      <c r="X1122" s="15"/>
      <c r="Y1122" s="15" t="s">
        <v>71</v>
      </c>
      <c r="Z1122" s="15"/>
      <c r="AA1122" s="15"/>
      <c r="AH1122" s="67"/>
      <c r="AI1122"/>
      <c r="AJ1122" s="67"/>
      <c r="AK1122"/>
      <c r="AO1122" s="39">
        <f t="shared" si="43"/>
        <v>0</v>
      </c>
      <c r="AP1122" s="39"/>
      <c r="AQ1122" s="39">
        <f t="shared" si="44"/>
        <v>0</v>
      </c>
    </row>
    <row r="1123" spans="1:84" ht="16.5" thickBot="1" x14ac:dyDescent="0.3">
      <c r="A1123" s="38">
        <v>1122</v>
      </c>
      <c r="B1123" s="64">
        <v>2</v>
      </c>
      <c r="C1123" s="66" t="s">
        <v>116</v>
      </c>
      <c r="D1123" s="65"/>
      <c r="E1123" s="55"/>
      <c r="F1123" s="56"/>
      <c r="H1123" s="55"/>
      <c r="I1123" s="58"/>
      <c r="J1123" s="55"/>
      <c r="K1123" s="55" t="s">
        <v>115</v>
      </c>
      <c r="L1123" s="55"/>
      <c r="M1123" s="55"/>
      <c r="N1123" s="56"/>
      <c r="O1123" s="55"/>
      <c r="P1123" s="55"/>
      <c r="Q1123" s="55"/>
      <c r="R1123" s="55"/>
      <c r="S1123" s="55"/>
      <c r="T1123" s="54">
        <v>1</v>
      </c>
      <c r="U1123" s="53" t="s">
        <v>214</v>
      </c>
      <c r="V1123" s="40" t="s">
        <v>114</v>
      </c>
      <c r="W1123" s="15"/>
      <c r="X1123" s="15"/>
      <c r="Y1123" s="15" t="s">
        <v>71</v>
      </c>
      <c r="Z1123" s="15"/>
      <c r="AA1123" s="15"/>
      <c r="AH1123" s="67"/>
      <c r="AI1123"/>
      <c r="AJ1123" s="67"/>
      <c r="AK1123"/>
      <c r="AO1123" s="39">
        <f t="shared" si="43"/>
        <v>0</v>
      </c>
      <c r="AP1123" s="39"/>
      <c r="AQ1123" s="39">
        <f t="shared" si="44"/>
        <v>0</v>
      </c>
    </row>
    <row r="1124" spans="1:84" ht="21.75" thickBot="1" x14ac:dyDescent="0.3">
      <c r="A1124" s="38">
        <v>1123</v>
      </c>
      <c r="B1124" s="64">
        <v>3</v>
      </c>
      <c r="C1124" s="92" t="s">
        <v>113</v>
      </c>
      <c r="D1124" s="91" t="s">
        <v>112</v>
      </c>
      <c r="E1124" s="87" t="s">
        <v>111</v>
      </c>
      <c r="F1124" s="90" t="s">
        <v>110</v>
      </c>
      <c r="G1124" s="89"/>
      <c r="H1124" s="86"/>
      <c r="I1124" s="87"/>
      <c r="J1124" s="86"/>
      <c r="K1124" s="86" t="s">
        <v>103</v>
      </c>
      <c r="L1124" s="87">
        <v>1081</v>
      </c>
      <c r="M1124" s="87" t="s">
        <v>109</v>
      </c>
      <c r="N1124" s="88"/>
      <c r="O1124" s="87"/>
      <c r="P1124" s="87" t="s">
        <v>108</v>
      </c>
      <c r="Q1124" s="87">
        <v>2</v>
      </c>
      <c r="R1124" s="87"/>
      <c r="S1124" s="86"/>
      <c r="T1124" s="85">
        <v>1</v>
      </c>
      <c r="U1124" s="84" t="s">
        <v>214</v>
      </c>
      <c r="V1124" s="40" t="s">
        <v>102</v>
      </c>
      <c r="W1124" s="15">
        <v>2</v>
      </c>
      <c r="X1124" s="15"/>
      <c r="Y1124" s="15" t="s">
        <v>71</v>
      </c>
      <c r="Z1124" s="15"/>
      <c r="AA1124" s="15"/>
      <c r="AB1124" s="4">
        <v>151</v>
      </c>
      <c r="AC1124" s="5" t="s">
        <v>215</v>
      </c>
      <c r="AD1124" s="83" t="s">
        <v>107</v>
      </c>
      <c r="AH1124" s="67"/>
      <c r="AI1124"/>
      <c r="AJ1124" s="67"/>
      <c r="AK1124"/>
      <c r="AO1124" s="39" t="str">
        <f t="shared" si="43"/>
        <v>BOC District 2</v>
      </c>
      <c r="AP1124" s="39"/>
      <c r="AQ1124" s="39">
        <f t="shared" si="44"/>
        <v>0</v>
      </c>
    </row>
    <row r="1125" spans="1:84" thickBot="1" x14ac:dyDescent="0.3">
      <c r="A1125" s="38">
        <v>1124</v>
      </c>
      <c r="B1125" s="64">
        <v>4</v>
      </c>
      <c r="C1125" s="66" t="str">
        <f>IF(G1125=1,AO1125," ")</f>
        <v xml:space="preserve">Alicia Adams </v>
      </c>
      <c r="D1125" s="71"/>
      <c r="E1125" s="82">
        <v>1081</v>
      </c>
      <c r="F1125" s="80">
        <v>151</v>
      </c>
      <c r="G1125" s="58">
        <v>1</v>
      </c>
      <c r="H1125" s="58">
        <v>1</v>
      </c>
      <c r="I1125" s="58" t="str">
        <f>IF(C1125=$AI$5,$AJ$5," ")</f>
        <v>REP</v>
      </c>
      <c r="J1125" s="55" t="s">
        <v>104</v>
      </c>
      <c r="K1125" s="55" t="s">
        <v>103</v>
      </c>
      <c r="L1125" s="55"/>
      <c r="M1125" s="55"/>
      <c r="N1125" s="56"/>
      <c r="O1125" s="55"/>
      <c r="P1125" s="55"/>
      <c r="Q1125" s="55"/>
      <c r="R1125" s="55"/>
      <c r="S1125" s="55"/>
      <c r="T1125" s="54">
        <v>1</v>
      </c>
      <c r="U1125" s="53" t="s">
        <v>214</v>
      </c>
      <c r="V1125" s="40" t="s">
        <v>102</v>
      </c>
      <c r="W1125" s="15">
        <v>2</v>
      </c>
      <c r="X1125" s="15"/>
      <c r="Y1125" s="15" t="s">
        <v>71</v>
      </c>
      <c r="Z1125" s="15"/>
      <c r="AA1125" s="15"/>
      <c r="AB1125" s="5"/>
      <c r="AH1125" s="67"/>
      <c r="AI1125"/>
      <c r="AJ1125" s="67"/>
      <c r="AK1125"/>
      <c r="AO1125" s="39" t="str">
        <f t="shared" si="43"/>
        <v xml:space="preserve">Alicia Adams </v>
      </c>
      <c r="AP1125" s="39"/>
      <c r="AQ1125" s="39">
        <f t="shared" si="44"/>
        <v>0</v>
      </c>
    </row>
    <row r="1126" spans="1:84" s="2" customFormat="1" thickBot="1" x14ac:dyDescent="0.3">
      <c r="A1126" s="38">
        <v>1125</v>
      </c>
      <c r="B1126" s="64">
        <v>5</v>
      </c>
      <c r="C1126" s="66" t="str">
        <f>IF(G1126=1,AO1126," ")</f>
        <v>Erick Allen</v>
      </c>
      <c r="D1126" s="71"/>
      <c r="E1126" s="81">
        <v>1081</v>
      </c>
      <c r="F1126" s="80">
        <v>152</v>
      </c>
      <c r="G1126" s="58">
        <v>1</v>
      </c>
      <c r="H1126" s="58">
        <f>G1126</f>
        <v>1</v>
      </c>
      <c r="I1126" s="58" t="str">
        <f>IF(C1126=$AI$6,$AJ$6," ")</f>
        <v>DEM</v>
      </c>
      <c r="J1126" s="55" t="s">
        <v>104</v>
      </c>
      <c r="K1126" s="55" t="s">
        <v>103</v>
      </c>
      <c r="L1126" s="55"/>
      <c r="M1126" s="55"/>
      <c r="N1126" s="56"/>
      <c r="O1126" s="55"/>
      <c r="P1126" s="55"/>
      <c r="Q1126" s="55"/>
      <c r="R1126" s="55"/>
      <c r="S1126" s="55"/>
      <c r="T1126" s="54">
        <v>1</v>
      </c>
      <c r="U1126" s="53" t="s">
        <v>214</v>
      </c>
      <c r="V1126" s="40" t="s">
        <v>102</v>
      </c>
      <c r="W1126" s="15">
        <v>2</v>
      </c>
      <c r="X1126" s="15"/>
      <c r="Y1126" s="15" t="s">
        <v>71</v>
      </c>
      <c r="Z1126" s="15"/>
      <c r="AA1126" s="15"/>
      <c r="AB1126" s="4">
        <v>152</v>
      </c>
      <c r="AC1126" s="5" t="s">
        <v>215</v>
      </c>
      <c r="AD1126" s="5" t="s">
        <v>105</v>
      </c>
      <c r="AE1126" s="5"/>
      <c r="AF1126" s="5"/>
      <c r="AI1126"/>
      <c r="AJ1126" s="67"/>
      <c r="AK1126"/>
      <c r="AL1126" s="1"/>
      <c r="AM1126" s="1"/>
      <c r="AN1126" s="1"/>
      <c r="AO1126" s="39" t="str">
        <f t="shared" si="43"/>
        <v>Erick Allen</v>
      </c>
      <c r="AP1126" s="39"/>
      <c r="AQ1126" s="39">
        <f t="shared" si="44"/>
        <v>0</v>
      </c>
      <c r="AR1126" s="1"/>
      <c r="AS1126" s="1"/>
      <c r="AT1126" s="1"/>
      <c r="AU1126" s="1"/>
      <c r="AV1126" s="1"/>
      <c r="AW1126" s="1"/>
      <c r="AX1126" s="1"/>
      <c r="AY1126" s="1"/>
      <c r="AZ1126" s="1"/>
      <c r="BA1126" s="1"/>
      <c r="BB1126" s="1"/>
      <c r="BC1126" s="1"/>
      <c r="BD1126" s="1"/>
      <c r="BE1126" s="1"/>
      <c r="BF1126" s="1"/>
      <c r="BG1126" s="1"/>
      <c r="BH1126" s="1"/>
      <c r="BI1126" s="1"/>
      <c r="BJ1126" s="1"/>
      <c r="BK1126" s="1"/>
      <c r="BL1126" s="1"/>
      <c r="BM1126" s="1"/>
      <c r="BN1126" s="1"/>
      <c r="BO1126" s="1"/>
      <c r="BP1126" s="1"/>
      <c r="BQ1126" s="1"/>
      <c r="BR1126" s="1"/>
      <c r="BS1126" s="1"/>
      <c r="BT1126" s="1"/>
      <c r="BU1126" s="1"/>
      <c r="BV1126" s="1"/>
      <c r="BW1126" s="1"/>
      <c r="BX1126" s="1"/>
      <c r="BY1126" s="1"/>
      <c r="BZ1126" s="1"/>
      <c r="CA1126" s="1"/>
      <c r="CB1126" s="1"/>
      <c r="CC1126" s="1"/>
      <c r="CD1126" s="1"/>
      <c r="CE1126" s="1"/>
      <c r="CF1126" s="1"/>
    </row>
    <row r="1127" spans="1:84" s="2" customFormat="1" thickBot="1" x14ac:dyDescent="0.3">
      <c r="A1127" s="38">
        <v>1126</v>
      </c>
      <c r="B1127" s="64">
        <v>6</v>
      </c>
      <c r="C1127" s="66" t="str">
        <f>IF(G1127=1,AO1127," ")</f>
        <v>Jaha V. Howard</v>
      </c>
      <c r="D1127" s="71"/>
      <c r="E1127" s="81">
        <v>1081</v>
      </c>
      <c r="F1127" s="80">
        <v>152</v>
      </c>
      <c r="G1127" s="58">
        <v>1</v>
      </c>
      <c r="H1127" s="58">
        <f>G1127</f>
        <v>1</v>
      </c>
      <c r="I1127" s="58" t="str">
        <f>IF(C1127=$AI$7,$AJ$7," ")</f>
        <v>DEM</v>
      </c>
      <c r="J1127" s="55" t="s">
        <v>104</v>
      </c>
      <c r="K1127" s="55" t="s">
        <v>103</v>
      </c>
      <c r="L1127" s="55"/>
      <c r="M1127" s="55"/>
      <c r="N1127" s="56"/>
      <c r="O1127" s="55"/>
      <c r="P1127" s="55"/>
      <c r="Q1127" s="55"/>
      <c r="R1127" s="55"/>
      <c r="S1127" s="55"/>
      <c r="T1127" s="54">
        <v>1</v>
      </c>
      <c r="U1127" s="53" t="s">
        <v>214</v>
      </c>
      <c r="V1127" s="40" t="s">
        <v>102</v>
      </c>
      <c r="W1127" s="15">
        <v>2</v>
      </c>
      <c r="X1127" s="15"/>
      <c r="Y1127" s="15" t="s">
        <v>71</v>
      </c>
      <c r="Z1127" s="15"/>
      <c r="AA1127" s="15"/>
      <c r="AB1127" s="5"/>
      <c r="AC1127" s="5"/>
      <c r="AD1127" s="5"/>
      <c r="AE1127" s="5"/>
      <c r="AF1127" s="5"/>
      <c r="AI1127"/>
      <c r="AJ1127" s="67"/>
      <c r="AK1127"/>
      <c r="AL1127" s="1"/>
      <c r="AM1127" s="1"/>
      <c r="AN1127" s="1"/>
      <c r="AO1127" s="39" t="str">
        <f t="shared" si="43"/>
        <v>Jaha V. Howard</v>
      </c>
      <c r="AP1127" s="39"/>
      <c r="AQ1127" s="39">
        <f t="shared" si="44"/>
        <v>0</v>
      </c>
      <c r="AR1127" s="1"/>
      <c r="AS1127" s="1"/>
      <c r="AT1127" s="1"/>
      <c r="AU1127" s="1"/>
      <c r="AV1127" s="1"/>
      <c r="AW1127" s="1"/>
      <c r="AX1127" s="1"/>
      <c r="AY1127" s="1"/>
      <c r="AZ1127" s="1"/>
      <c r="BA1127" s="1"/>
      <c r="BB1127" s="1"/>
      <c r="BC1127" s="1"/>
      <c r="BD1127" s="1"/>
      <c r="BE1127" s="1"/>
      <c r="BF1127" s="1"/>
      <c r="BG1127" s="1"/>
      <c r="BH1127" s="1"/>
      <c r="BI1127" s="1"/>
      <c r="BJ1127" s="1"/>
      <c r="BK1127" s="1"/>
      <c r="BL1127" s="1"/>
      <c r="BM1127" s="1"/>
      <c r="BN1127" s="1"/>
      <c r="BO1127" s="1"/>
      <c r="BP1127" s="1"/>
      <c r="BQ1127" s="1"/>
      <c r="BR1127" s="1"/>
      <c r="BS1127" s="1"/>
      <c r="BT1127" s="1"/>
      <c r="BU1127" s="1"/>
      <c r="BV1127" s="1"/>
      <c r="BW1127" s="1"/>
      <c r="BX1127" s="1"/>
      <c r="BY1127" s="1"/>
      <c r="BZ1127" s="1"/>
      <c r="CA1127" s="1"/>
      <c r="CB1127" s="1"/>
      <c r="CC1127" s="1"/>
      <c r="CD1127" s="1"/>
      <c r="CE1127" s="1"/>
      <c r="CF1127" s="1"/>
    </row>
    <row r="1128" spans="1:84" s="2" customFormat="1" thickBot="1" x14ac:dyDescent="0.3">
      <c r="A1128" s="38">
        <v>1127</v>
      </c>
      <c r="B1128" s="64">
        <v>7</v>
      </c>
      <c r="C1128" s="66" t="str">
        <f>IF(G1128=1,AO1128," ")</f>
        <v>Tanisha Whorton</v>
      </c>
      <c r="D1128" s="71"/>
      <c r="E1128" s="81">
        <v>1081</v>
      </c>
      <c r="F1128" s="80">
        <v>152</v>
      </c>
      <c r="G1128" s="58">
        <v>1</v>
      </c>
      <c r="H1128" s="58">
        <f>G1128</f>
        <v>1</v>
      </c>
      <c r="I1128" s="58" t="str">
        <f>IF(C1128=$AI$8,$AJ$8," ")</f>
        <v>DEM</v>
      </c>
      <c r="J1128" s="55" t="s">
        <v>104</v>
      </c>
      <c r="K1128" s="55" t="s">
        <v>103</v>
      </c>
      <c r="L1128" s="55"/>
      <c r="M1128" s="55"/>
      <c r="N1128" s="56"/>
      <c r="O1128" s="55"/>
      <c r="P1128" s="55"/>
      <c r="Q1128" s="55"/>
      <c r="R1128" s="55"/>
      <c r="S1128" s="55"/>
      <c r="T1128" s="54">
        <v>1</v>
      </c>
      <c r="U1128" s="53" t="s">
        <v>214</v>
      </c>
      <c r="V1128" s="40" t="s">
        <v>102</v>
      </c>
      <c r="W1128" s="15">
        <v>2</v>
      </c>
      <c r="X1128" s="15"/>
      <c r="Y1128" s="15" t="s">
        <v>71</v>
      </c>
      <c r="Z1128" s="15"/>
      <c r="AA1128" s="15"/>
      <c r="AB1128" s="5"/>
      <c r="AC1128" s="5"/>
      <c r="AD1128" s="5"/>
      <c r="AE1128" s="5"/>
      <c r="AF1128" s="5"/>
      <c r="AI1128"/>
      <c r="AJ1128" s="67"/>
      <c r="AK1128"/>
      <c r="AL1128" s="1"/>
      <c r="AM1128" s="1"/>
      <c r="AN1128" s="1"/>
      <c r="AO1128" s="39" t="str">
        <f t="shared" si="43"/>
        <v>Tanisha Whorton</v>
      </c>
      <c r="AP1128" s="39"/>
      <c r="AQ1128" s="39">
        <f t="shared" si="44"/>
        <v>0</v>
      </c>
      <c r="AR1128" s="1"/>
      <c r="AS1128" s="1"/>
      <c r="AT1128" s="1"/>
      <c r="AU1128" s="1"/>
      <c r="AV1128" s="1"/>
      <c r="AW1128" s="1"/>
      <c r="AX1128" s="1"/>
      <c r="AY1128" s="1"/>
      <c r="AZ1128" s="1"/>
      <c r="BA1128" s="1"/>
      <c r="BB1128" s="1"/>
      <c r="BC1128" s="1"/>
      <c r="BD1128" s="1"/>
      <c r="BE1128" s="1"/>
      <c r="BF1128" s="1"/>
      <c r="BG1128" s="1"/>
      <c r="BH1128" s="1"/>
      <c r="BI1128" s="1"/>
      <c r="BJ1128" s="1"/>
      <c r="BK1128" s="1"/>
      <c r="BL1128" s="1"/>
      <c r="BM1128" s="1"/>
      <c r="BN1128" s="1"/>
      <c r="BO1128" s="1"/>
      <c r="BP1128" s="1"/>
      <c r="BQ1128" s="1"/>
      <c r="BR1128" s="1"/>
      <c r="BS1128" s="1"/>
      <c r="BT1128" s="1"/>
      <c r="BU1128" s="1"/>
      <c r="BV1128" s="1"/>
      <c r="BW1128" s="1"/>
      <c r="BX1128" s="1"/>
      <c r="BY1128" s="1"/>
      <c r="BZ1128" s="1"/>
      <c r="CA1128" s="1"/>
      <c r="CB1128" s="1"/>
      <c r="CC1128" s="1"/>
      <c r="CD1128" s="1"/>
      <c r="CE1128" s="1"/>
      <c r="CF1128" s="1"/>
    </row>
    <row r="1129" spans="1:84" s="2" customFormat="1" thickBot="1" x14ac:dyDescent="0.3">
      <c r="A1129" s="38">
        <v>1128</v>
      </c>
      <c r="B1129" s="64">
        <v>8</v>
      </c>
      <c r="C1129" s="66" t="str">
        <f>IF(G1129=1,AO1129," ")</f>
        <v>Tracy Stevenson</v>
      </c>
      <c r="D1129" s="71"/>
      <c r="E1129" s="81">
        <v>1081</v>
      </c>
      <c r="F1129" s="80">
        <v>152</v>
      </c>
      <c r="G1129" s="58">
        <v>1</v>
      </c>
      <c r="H1129" s="58">
        <f>G1129</f>
        <v>1</v>
      </c>
      <c r="I1129" s="58" t="str">
        <f>IF(C1129=$AI$9,$AJ$9," ")</f>
        <v>DEM</v>
      </c>
      <c r="J1129" s="55" t="s">
        <v>104</v>
      </c>
      <c r="K1129" s="55" t="s">
        <v>103</v>
      </c>
      <c r="L1129" s="55"/>
      <c r="M1129" s="55"/>
      <c r="N1129" s="56"/>
      <c r="O1129" s="55"/>
      <c r="P1129" s="55"/>
      <c r="Q1129" s="55"/>
      <c r="R1129" s="55"/>
      <c r="S1129" s="55"/>
      <c r="T1129" s="54">
        <v>1</v>
      </c>
      <c r="U1129" s="53" t="s">
        <v>214</v>
      </c>
      <c r="V1129" s="40" t="s">
        <v>102</v>
      </c>
      <c r="W1129" s="15">
        <v>2</v>
      </c>
      <c r="X1129" s="15"/>
      <c r="Y1129" s="15" t="s">
        <v>71</v>
      </c>
      <c r="Z1129" s="15"/>
      <c r="AA1129" s="15"/>
      <c r="AB1129" s="5"/>
      <c r="AC1129" s="5"/>
      <c r="AD1129" s="5"/>
      <c r="AE1129" s="5"/>
      <c r="AF1129" s="5"/>
      <c r="AI1129"/>
      <c r="AJ1129" s="67"/>
      <c r="AK1129"/>
      <c r="AL1129" s="1"/>
      <c r="AM1129" s="1"/>
      <c r="AN1129" s="1"/>
      <c r="AO1129" s="39" t="str">
        <f t="shared" si="43"/>
        <v>Tracy Stevenson</v>
      </c>
      <c r="AP1129" s="39"/>
      <c r="AQ1129" s="39">
        <f t="shared" si="44"/>
        <v>0</v>
      </c>
      <c r="AR1129" s="1"/>
      <c r="AS1129" s="1"/>
      <c r="AT1129" s="1"/>
      <c r="AU1129" s="1"/>
      <c r="AV1129" s="1"/>
      <c r="AW1129" s="1"/>
      <c r="AX1129" s="1"/>
      <c r="AY1129" s="1"/>
      <c r="AZ1129" s="1"/>
      <c r="BA1129" s="1"/>
      <c r="BB1129" s="1"/>
      <c r="BC1129" s="1"/>
      <c r="BD1129" s="1"/>
      <c r="BE1129" s="1"/>
      <c r="BF1129" s="1"/>
      <c r="BG1129" s="1"/>
      <c r="BH1129" s="1"/>
      <c r="BI1129" s="1"/>
      <c r="BJ1129" s="1"/>
      <c r="BK1129" s="1"/>
      <c r="BL1129" s="1"/>
      <c r="BM1129" s="1"/>
      <c r="BN1129" s="1"/>
      <c r="BO1129" s="1"/>
      <c r="BP1129" s="1"/>
      <c r="BQ1129" s="1"/>
      <c r="BR1129" s="1"/>
      <c r="BS1129" s="1"/>
      <c r="BT1129" s="1"/>
      <c r="BU1129" s="1"/>
      <c r="BV1129" s="1"/>
      <c r="BW1129" s="1"/>
      <c r="BX1129" s="1"/>
      <c r="BY1129" s="1"/>
      <c r="BZ1129" s="1"/>
      <c r="CA1129" s="1"/>
      <c r="CB1129" s="1"/>
      <c r="CC1129" s="1"/>
      <c r="CD1129" s="1"/>
      <c r="CE1129" s="1"/>
      <c r="CF1129" s="1"/>
    </row>
    <row r="1130" spans="1:84" s="2" customFormat="1" ht="15" x14ac:dyDescent="0.25">
      <c r="A1130" s="38">
        <v>1129</v>
      </c>
      <c r="B1130" s="64">
        <v>9</v>
      </c>
      <c r="C1130" s="74" t="str">
        <f>IF(G1130=1,AQ1130,IF(G1130="BLK",$AI$17," "))</f>
        <v xml:space="preserve"> </v>
      </c>
      <c r="D1130" s="129"/>
      <c r="E1130" s="55"/>
      <c r="F1130" s="56"/>
      <c r="G1130" s="58"/>
      <c r="H1130" s="58"/>
      <c r="I1130" s="58" t="str">
        <f>IF(C1130=$AI$10,$AJ$10," ")</f>
        <v xml:space="preserve"> </v>
      </c>
      <c r="J1130" s="55"/>
      <c r="K1130" s="55" t="s">
        <v>103</v>
      </c>
      <c r="L1130" s="55"/>
      <c r="M1130" s="55"/>
      <c r="N1130" s="56"/>
      <c r="O1130" s="55"/>
      <c r="P1130" s="55"/>
      <c r="Q1130" s="55"/>
      <c r="R1130" s="55"/>
      <c r="S1130" s="55"/>
      <c r="T1130" s="54">
        <v>1</v>
      </c>
      <c r="U1130" s="53" t="s">
        <v>214</v>
      </c>
      <c r="V1130" s="40" t="s">
        <v>102</v>
      </c>
      <c r="W1130" s="15">
        <v>2</v>
      </c>
      <c r="X1130" s="15"/>
      <c r="Y1130" s="15" t="s">
        <v>71</v>
      </c>
      <c r="Z1130" s="15"/>
      <c r="AA1130" s="15"/>
      <c r="AB1130" s="5"/>
      <c r="AC1130" s="5"/>
      <c r="AD1130" s="5"/>
      <c r="AE1130" s="5"/>
      <c r="AF1130" s="5"/>
      <c r="AI1130"/>
      <c r="AJ1130" s="67"/>
      <c r="AK1130"/>
      <c r="AL1130" s="1"/>
      <c r="AM1130" s="1"/>
      <c r="AN1130" s="1"/>
      <c r="AO1130" s="39" t="str">
        <f t="shared" si="43"/>
        <v>BLANK</v>
      </c>
      <c r="AP1130" s="39"/>
      <c r="AQ1130" s="39">
        <f t="shared" si="44"/>
        <v>0</v>
      </c>
      <c r="AR1130" s="1"/>
      <c r="AS1130" s="1"/>
      <c r="AT1130" s="1"/>
      <c r="AU1130" s="1"/>
      <c r="AV1130" s="1"/>
      <c r="AW1130" s="1"/>
      <c r="AX1130" s="1"/>
      <c r="AY1130" s="1"/>
      <c r="AZ1130" s="1"/>
      <c r="BA1130" s="1"/>
      <c r="BB1130" s="1"/>
      <c r="BC1130" s="1"/>
      <c r="BD1130" s="1"/>
      <c r="BE1130" s="1"/>
      <c r="BF1130" s="1"/>
      <c r="BG1130" s="1"/>
      <c r="BH1130" s="1"/>
      <c r="BI1130" s="1"/>
      <c r="BJ1130" s="1"/>
      <c r="BK1130" s="1"/>
      <c r="BL1130" s="1"/>
      <c r="BM1130" s="1"/>
      <c r="BN1130" s="1"/>
      <c r="BO1130" s="1"/>
      <c r="BP1130" s="1"/>
      <c r="BQ1130" s="1"/>
      <c r="BR1130" s="1"/>
      <c r="BS1130" s="1"/>
      <c r="BT1130" s="1"/>
      <c r="BU1130" s="1"/>
      <c r="BV1130" s="1"/>
      <c r="BW1130" s="1"/>
      <c r="BX1130" s="1"/>
      <c r="BY1130" s="1"/>
      <c r="BZ1130" s="1"/>
      <c r="CA1130" s="1"/>
      <c r="CB1130" s="1"/>
      <c r="CC1130" s="1"/>
      <c r="CD1130" s="1"/>
      <c r="CE1130" s="1"/>
      <c r="CF1130" s="1"/>
    </row>
    <row r="1131" spans="1:84" s="2" customFormat="1" ht="15" x14ac:dyDescent="0.25">
      <c r="A1131" s="38">
        <v>1130</v>
      </c>
      <c r="B1131" s="64">
        <v>10</v>
      </c>
      <c r="C1131" s="66" t="str">
        <f>IF(G1131=1,AO1131," ")</f>
        <v xml:space="preserve"> </v>
      </c>
      <c r="D1131" s="65"/>
      <c r="E1131" s="55"/>
      <c r="F1131" s="56"/>
      <c r="G1131" s="58"/>
      <c r="H1131" s="58"/>
      <c r="I1131" s="58" t="str">
        <f>IF(C1131=$AI$10,$AJ$10," ")</f>
        <v xml:space="preserve"> </v>
      </c>
      <c r="J1131" s="55"/>
      <c r="K1131" s="55" t="s">
        <v>103</v>
      </c>
      <c r="L1131" s="55"/>
      <c r="M1131" s="55"/>
      <c r="N1131" s="56"/>
      <c r="O1131" s="55"/>
      <c r="P1131" s="55"/>
      <c r="Q1131" s="55"/>
      <c r="R1131" s="55"/>
      <c r="S1131" s="55"/>
      <c r="T1131" s="54">
        <v>1</v>
      </c>
      <c r="U1131" s="53" t="s">
        <v>214</v>
      </c>
      <c r="V1131" s="40" t="s">
        <v>102</v>
      </c>
      <c r="W1131" s="15">
        <v>2</v>
      </c>
      <c r="X1131" s="15"/>
      <c r="Y1131" s="15" t="s">
        <v>71</v>
      </c>
      <c r="Z1131" s="15"/>
      <c r="AA1131" s="15"/>
      <c r="AB1131" s="5"/>
      <c r="AC1131" s="5"/>
      <c r="AD1131" s="5"/>
      <c r="AE1131" s="5"/>
      <c r="AF1131" s="5"/>
      <c r="AI1131"/>
      <c r="AJ1131" s="67"/>
      <c r="AK1131"/>
      <c r="AL1131" s="1"/>
      <c r="AM1131" s="1"/>
      <c r="AN1131" s="1"/>
      <c r="AO1131" s="39" t="str">
        <f t="shared" si="43"/>
        <v>Write In</v>
      </c>
      <c r="AP1131" s="39"/>
      <c r="AQ1131" s="39">
        <f t="shared" si="44"/>
        <v>0</v>
      </c>
      <c r="AR1131" s="1"/>
      <c r="AS1131" s="1"/>
      <c r="AT1131" s="1"/>
      <c r="AU1131" s="1"/>
      <c r="AV1131" s="1"/>
      <c r="AW1131" s="1"/>
      <c r="AX1131" s="1"/>
      <c r="AY1131" s="1"/>
      <c r="AZ1131" s="1"/>
      <c r="BA1131" s="1"/>
      <c r="BB1131" s="1"/>
      <c r="BC1131" s="1"/>
      <c r="BD1131" s="1"/>
      <c r="BE1131" s="1"/>
      <c r="BF1131" s="1"/>
      <c r="BG1131" s="1"/>
      <c r="BH1131" s="1"/>
      <c r="BI1131" s="1"/>
      <c r="BJ1131" s="1"/>
      <c r="BK1131" s="1"/>
      <c r="BL1131" s="1"/>
      <c r="BM1131" s="1"/>
      <c r="BN1131" s="1"/>
      <c r="BO1131" s="1"/>
      <c r="BP1131" s="1"/>
      <c r="BQ1131" s="1"/>
      <c r="BR1131" s="1"/>
      <c r="BS1131" s="1"/>
      <c r="BT1131" s="1"/>
      <c r="BU1131" s="1"/>
      <c r="BV1131" s="1"/>
      <c r="BW1131" s="1"/>
      <c r="BX1131" s="1"/>
      <c r="BY1131" s="1"/>
      <c r="BZ1131" s="1"/>
      <c r="CA1131" s="1"/>
      <c r="CB1131" s="1"/>
      <c r="CC1131" s="1"/>
      <c r="CD1131" s="1"/>
      <c r="CE1131" s="1"/>
      <c r="CF1131" s="1"/>
    </row>
    <row r="1132" spans="1:84" s="2" customFormat="1" hidden="1" x14ac:dyDescent="0.25">
      <c r="A1132" s="75">
        <v>1131</v>
      </c>
      <c r="B1132" s="64">
        <v>11</v>
      </c>
      <c r="C1132" s="79" t="s">
        <v>101</v>
      </c>
      <c r="D1132" s="78"/>
      <c r="E1132" s="55"/>
      <c r="F1132" s="56"/>
      <c r="G1132" s="59"/>
      <c r="H1132" s="58"/>
      <c r="I1132" s="58"/>
      <c r="J1132" s="55"/>
      <c r="K1132" s="55" t="s">
        <v>100</v>
      </c>
      <c r="L1132" s="55"/>
      <c r="M1132" s="55"/>
      <c r="N1132" s="56"/>
      <c r="O1132" s="55"/>
      <c r="P1132" s="55"/>
      <c r="Q1132" s="55"/>
      <c r="R1132" s="55"/>
      <c r="S1132" s="55"/>
      <c r="T1132" s="55"/>
      <c r="U1132" s="53" t="s">
        <v>214</v>
      </c>
      <c r="V1132" s="40" t="s">
        <v>99</v>
      </c>
      <c r="W1132" s="15"/>
      <c r="X1132" s="15"/>
      <c r="Y1132" s="15" t="s">
        <v>71</v>
      </c>
      <c r="Z1132" s="15"/>
      <c r="AA1132" s="15"/>
      <c r="AB1132" s="5"/>
      <c r="AC1132" s="5"/>
      <c r="AD1132" s="5"/>
      <c r="AE1132" s="5"/>
      <c r="AF1132" s="5"/>
      <c r="AI1132"/>
      <c r="AJ1132" s="67"/>
      <c r="AK1132"/>
      <c r="AL1132" s="1"/>
      <c r="AM1132" s="1"/>
      <c r="AN1132" s="1"/>
      <c r="AO1132" s="39">
        <f t="shared" si="43"/>
        <v>0</v>
      </c>
      <c r="AP1132" s="39"/>
      <c r="AQ1132" s="39" t="str">
        <f t="shared" si="44"/>
        <v>BOC District 4</v>
      </c>
      <c r="AR1132" s="1"/>
      <c r="AS1132" s="1"/>
      <c r="AT1132" s="1"/>
      <c r="AU1132" s="1"/>
      <c r="AV1132" s="1"/>
      <c r="AW1132" s="1"/>
      <c r="AX1132" s="1"/>
      <c r="AY1132" s="1"/>
      <c r="AZ1132" s="1"/>
      <c r="BA1132" s="1"/>
      <c r="BB1132" s="1"/>
      <c r="BC1132" s="1"/>
      <c r="BD1132" s="1"/>
      <c r="BE1132" s="1"/>
      <c r="BF1132" s="1"/>
      <c r="BG1132" s="1"/>
      <c r="BH1132" s="1"/>
      <c r="BI1132" s="1"/>
      <c r="BJ1132" s="1"/>
      <c r="BK1132" s="1"/>
      <c r="BL1132" s="1"/>
      <c r="BM1132" s="1"/>
      <c r="BN1132" s="1"/>
      <c r="BO1132" s="1"/>
      <c r="BP1132" s="1"/>
      <c r="BQ1132" s="1"/>
      <c r="BR1132" s="1"/>
      <c r="BS1132" s="1"/>
      <c r="BT1132" s="1"/>
      <c r="BU1132" s="1"/>
      <c r="BV1132" s="1"/>
      <c r="BW1132" s="1"/>
      <c r="BX1132" s="1"/>
      <c r="BY1132" s="1"/>
      <c r="BZ1132" s="1"/>
      <c r="CA1132" s="1"/>
      <c r="CB1132" s="1"/>
      <c r="CC1132" s="1"/>
      <c r="CD1132" s="1"/>
      <c r="CE1132" s="1"/>
      <c r="CF1132" s="1"/>
    </row>
    <row r="1133" spans="1:84" s="2" customFormat="1" ht="15" hidden="1" x14ac:dyDescent="0.25">
      <c r="A1133" s="75">
        <v>1132</v>
      </c>
      <c r="B1133" s="64">
        <v>12</v>
      </c>
      <c r="C1133" s="66" t="str">
        <f>IF(G1133=1,AQ1133," ")</f>
        <v xml:space="preserve"> </v>
      </c>
      <c r="D1133" s="65"/>
      <c r="E1133" s="55"/>
      <c r="F1133" s="56"/>
      <c r="G1133" s="58"/>
      <c r="H1133" s="58"/>
      <c r="I1133" s="58" t="str">
        <f>IF(C1133=$AI$13,$AJ$13," ")</f>
        <v xml:space="preserve"> </v>
      </c>
      <c r="J1133" s="55"/>
      <c r="K1133" s="55" t="s">
        <v>100</v>
      </c>
      <c r="L1133" s="55"/>
      <c r="M1133" s="55"/>
      <c r="N1133" s="56"/>
      <c r="O1133" s="55"/>
      <c r="P1133" s="55"/>
      <c r="Q1133" s="55"/>
      <c r="R1133" s="55"/>
      <c r="S1133" s="55"/>
      <c r="T1133" s="55"/>
      <c r="U1133" s="53" t="s">
        <v>214</v>
      </c>
      <c r="V1133" s="40" t="s">
        <v>99</v>
      </c>
      <c r="W1133" s="15"/>
      <c r="X1133" s="15"/>
      <c r="Y1133" s="15" t="s">
        <v>71</v>
      </c>
      <c r="Z1133" s="15"/>
      <c r="AA1133" s="15"/>
      <c r="AB1133" s="5"/>
      <c r="AC1133" s="5"/>
      <c r="AD1133" s="5"/>
      <c r="AE1133" s="5"/>
      <c r="AF1133" s="4"/>
      <c r="AG1133" s="3"/>
      <c r="AH1133" s="67"/>
      <c r="AI1133"/>
      <c r="AJ1133" s="67"/>
      <c r="AK1133"/>
      <c r="AL1133" s="1"/>
      <c r="AM1133" s="1"/>
      <c r="AN1133" s="1"/>
      <c r="AO1133" s="39">
        <f t="shared" si="43"/>
        <v>0</v>
      </c>
      <c r="AP1133" s="39"/>
      <c r="AQ1133" s="39" t="str">
        <f t="shared" si="44"/>
        <v>Julien Grhas</v>
      </c>
      <c r="AR1133" s="1"/>
      <c r="AS1133" s="1"/>
      <c r="AT1133" s="1"/>
      <c r="AU1133" s="1"/>
      <c r="AV1133" s="1"/>
      <c r="AW1133" s="1"/>
      <c r="AX1133" s="1"/>
      <c r="AY1133" s="1"/>
      <c r="AZ1133" s="1"/>
      <c r="BA1133" s="1"/>
      <c r="BB1133" s="1"/>
      <c r="BC1133" s="1"/>
      <c r="BD1133" s="1"/>
      <c r="BE1133" s="1"/>
      <c r="BF1133" s="1"/>
      <c r="BG1133" s="1"/>
      <c r="BH1133" s="1"/>
      <c r="BI1133" s="1"/>
      <c r="BJ1133" s="1"/>
      <c r="BK1133" s="1"/>
      <c r="BL1133" s="1"/>
      <c r="BM1133" s="1"/>
      <c r="BN1133" s="1"/>
      <c r="BO1133" s="1"/>
      <c r="BP1133" s="1"/>
      <c r="BQ1133" s="1"/>
      <c r="BR1133" s="1"/>
      <c r="BS1133" s="1"/>
      <c r="BT1133" s="1"/>
      <c r="BU1133" s="1"/>
      <c r="BV1133" s="1"/>
      <c r="BW1133" s="1"/>
      <c r="BX1133" s="1"/>
      <c r="BY1133" s="1"/>
      <c r="BZ1133" s="1"/>
      <c r="CA1133" s="1"/>
      <c r="CB1133" s="1"/>
      <c r="CC1133" s="1"/>
      <c r="CD1133" s="1"/>
      <c r="CE1133" s="1"/>
      <c r="CF1133" s="1"/>
    </row>
    <row r="1134" spans="1:84" s="2" customFormat="1" ht="15" hidden="1" x14ac:dyDescent="0.25">
      <c r="A1134" s="75">
        <v>1133</v>
      </c>
      <c r="B1134" s="64">
        <v>13</v>
      </c>
      <c r="C1134" s="66" t="str">
        <f>IF(G1134=1,AQ1134," ")</f>
        <v xml:space="preserve"> </v>
      </c>
      <c r="D1134" s="65"/>
      <c r="E1134" s="55"/>
      <c r="F1134" s="56"/>
      <c r="G1134" s="58"/>
      <c r="H1134" s="58"/>
      <c r="I1134" s="58" t="str">
        <f>IF(C1134=$AI$14,$AJ$14," ")</f>
        <v xml:space="preserve"> </v>
      </c>
      <c r="J1134" s="55"/>
      <c r="K1134" s="55" t="s">
        <v>100</v>
      </c>
      <c r="L1134" s="55"/>
      <c r="M1134" s="55"/>
      <c r="N1134" s="56"/>
      <c r="O1134" s="55"/>
      <c r="P1134" s="55"/>
      <c r="Q1134" s="55"/>
      <c r="R1134" s="55"/>
      <c r="S1134" s="55"/>
      <c r="T1134" s="55"/>
      <c r="U1134" s="53" t="s">
        <v>214</v>
      </c>
      <c r="V1134" s="40" t="s">
        <v>99</v>
      </c>
      <c r="W1134" s="15"/>
      <c r="X1134" s="15"/>
      <c r="Y1134" s="15" t="s">
        <v>71</v>
      </c>
      <c r="Z1134" s="15"/>
      <c r="AA1134" s="15"/>
      <c r="AB1134" s="5"/>
      <c r="AC1134" s="5"/>
      <c r="AD1134" s="5"/>
      <c r="AE1134" s="5"/>
      <c r="AF1134" s="4"/>
      <c r="AG1134" s="3"/>
      <c r="AH1134" s="67"/>
      <c r="AI1134"/>
      <c r="AJ1134" s="67"/>
      <c r="AK1134"/>
      <c r="AL1134" s="1"/>
      <c r="AM1134" s="1"/>
      <c r="AN1134" s="1"/>
      <c r="AO1134" s="39">
        <f t="shared" si="43"/>
        <v>0</v>
      </c>
      <c r="AP1134" s="39"/>
      <c r="AQ1134" s="39" t="str">
        <f t="shared" si="44"/>
        <v>Matthew Hardwick</v>
      </c>
      <c r="AR1134" s="1"/>
      <c r="AS1134" s="1"/>
      <c r="AT1134" s="1"/>
      <c r="AU1134" s="1"/>
      <c r="AV1134" s="1"/>
      <c r="AW1134" s="1"/>
      <c r="AX1134" s="1"/>
      <c r="AY1134" s="1"/>
      <c r="AZ1134" s="1"/>
      <c r="BA1134" s="1"/>
      <c r="BB1134" s="1"/>
      <c r="BC1134" s="1"/>
      <c r="BD1134" s="1"/>
      <c r="BE1134" s="1"/>
      <c r="BF1134" s="1"/>
      <c r="BG1134" s="1"/>
      <c r="BH1134" s="1"/>
      <c r="BI1134" s="1"/>
      <c r="BJ1134" s="1"/>
      <c r="BK1134" s="1"/>
      <c r="BL1134" s="1"/>
      <c r="BM1134" s="1"/>
      <c r="BN1134" s="1"/>
      <c r="BO1134" s="1"/>
      <c r="BP1134" s="1"/>
      <c r="BQ1134" s="1"/>
      <c r="BR1134" s="1"/>
      <c r="BS1134" s="1"/>
      <c r="BT1134" s="1"/>
      <c r="BU1134" s="1"/>
      <c r="BV1134" s="1"/>
      <c r="BW1134" s="1"/>
      <c r="BX1134" s="1"/>
      <c r="BY1134" s="1"/>
      <c r="BZ1134" s="1"/>
      <c r="CA1134" s="1"/>
      <c r="CB1134" s="1"/>
      <c r="CC1134" s="1"/>
      <c r="CD1134" s="1"/>
      <c r="CE1134" s="1"/>
      <c r="CF1134" s="1"/>
    </row>
    <row r="1135" spans="1:84" s="2" customFormat="1" ht="15" hidden="1" x14ac:dyDescent="0.25">
      <c r="A1135" s="75">
        <v>1134</v>
      </c>
      <c r="B1135" s="64">
        <v>14</v>
      </c>
      <c r="C1135" s="66" t="str">
        <f>IF(G1135=1,AQ1135," ")</f>
        <v xml:space="preserve"> </v>
      </c>
      <c r="D1135" s="65"/>
      <c r="E1135" s="55"/>
      <c r="F1135" s="56"/>
      <c r="G1135" s="58"/>
      <c r="H1135" s="58"/>
      <c r="I1135" s="58" t="str">
        <f>IF(C1135=$AI$15,$AJ$15," ")</f>
        <v xml:space="preserve"> </v>
      </c>
      <c r="J1135" s="55"/>
      <c r="K1135" s="55" t="s">
        <v>100</v>
      </c>
      <c r="L1135" s="55"/>
      <c r="M1135" s="55"/>
      <c r="N1135" s="56"/>
      <c r="O1135" s="55"/>
      <c r="P1135" s="55"/>
      <c r="Q1135" s="55"/>
      <c r="R1135" s="55"/>
      <c r="S1135" s="55"/>
      <c r="T1135" s="55"/>
      <c r="U1135" s="53" t="s">
        <v>214</v>
      </c>
      <c r="V1135" s="40" t="s">
        <v>99</v>
      </c>
      <c r="W1135" s="15"/>
      <c r="X1135" s="15"/>
      <c r="Y1135" s="15" t="s">
        <v>71</v>
      </c>
      <c r="Z1135" s="15"/>
      <c r="AA1135" s="15"/>
      <c r="AB1135" s="5"/>
      <c r="AC1135" s="5"/>
      <c r="AD1135" s="5"/>
      <c r="AE1135" s="5"/>
      <c r="AF1135" s="4"/>
      <c r="AG1135" s="3"/>
      <c r="AH1135" s="67"/>
      <c r="AI1135"/>
      <c r="AJ1135" s="67"/>
      <c r="AK1135"/>
      <c r="AL1135" s="1"/>
      <c r="AM1135" s="1"/>
      <c r="AN1135" s="1"/>
      <c r="AO1135" s="39">
        <f t="shared" si="43"/>
        <v>0</v>
      </c>
      <c r="AP1135" s="39"/>
      <c r="AQ1135" s="39" t="str">
        <f t="shared" si="44"/>
        <v>Yashica Marshall</v>
      </c>
      <c r="AR1135" s="1"/>
      <c r="AS1135" s="1"/>
      <c r="AT1135" s="1"/>
      <c r="AU1135" s="1"/>
      <c r="AV1135" s="1"/>
      <c r="AW1135" s="1"/>
      <c r="AX1135" s="1"/>
      <c r="AY1135" s="1"/>
      <c r="AZ1135" s="1"/>
      <c r="BA1135" s="1"/>
      <c r="BB1135" s="1"/>
      <c r="BC1135" s="1"/>
      <c r="BD1135" s="1"/>
      <c r="BE1135" s="1"/>
      <c r="BF1135" s="1"/>
      <c r="BG1135" s="1"/>
      <c r="BH1135" s="1"/>
      <c r="BI1135" s="1"/>
      <c r="BJ1135" s="1"/>
      <c r="BK1135" s="1"/>
      <c r="BL1135" s="1"/>
      <c r="BM1135" s="1"/>
      <c r="BN1135" s="1"/>
      <c r="BO1135" s="1"/>
      <c r="BP1135" s="1"/>
      <c r="BQ1135" s="1"/>
      <c r="BR1135" s="1"/>
      <c r="BS1135" s="1"/>
      <c r="BT1135" s="1"/>
      <c r="BU1135" s="1"/>
      <c r="BV1135" s="1"/>
      <c r="BW1135" s="1"/>
      <c r="BX1135" s="1"/>
      <c r="BY1135" s="1"/>
      <c r="BZ1135" s="1"/>
      <c r="CA1135" s="1"/>
      <c r="CB1135" s="1"/>
      <c r="CC1135" s="1"/>
      <c r="CD1135" s="1"/>
      <c r="CE1135" s="1"/>
      <c r="CF1135" s="1"/>
    </row>
    <row r="1136" spans="1:84" s="2" customFormat="1" ht="15" hidden="1" x14ac:dyDescent="0.25">
      <c r="A1136" s="75">
        <v>1135</v>
      </c>
      <c r="B1136" s="64">
        <v>15</v>
      </c>
      <c r="C1136" s="66" t="str">
        <f>IF(G1136=1,AQ1136," ")</f>
        <v xml:space="preserve"> </v>
      </c>
      <c r="D1136" s="65"/>
      <c r="E1136" s="55"/>
      <c r="F1136" s="56"/>
      <c r="G1136" s="58"/>
      <c r="H1136" s="58"/>
      <c r="I1136" s="58" t="str">
        <f>IF(C1136=$AI$16,$AJ$16," ")</f>
        <v xml:space="preserve"> </v>
      </c>
      <c r="J1136" s="55"/>
      <c r="K1136" s="55" t="s">
        <v>100</v>
      </c>
      <c r="L1136" s="55"/>
      <c r="M1136" s="55"/>
      <c r="N1136" s="56"/>
      <c r="O1136" s="55"/>
      <c r="P1136" s="55"/>
      <c r="Q1136" s="55"/>
      <c r="R1136" s="55"/>
      <c r="S1136" s="55"/>
      <c r="T1136" s="55"/>
      <c r="U1136" s="53" t="s">
        <v>214</v>
      </c>
      <c r="V1136" s="40" t="s">
        <v>99</v>
      </c>
      <c r="W1136" s="15"/>
      <c r="X1136" s="15"/>
      <c r="Y1136" s="15" t="s">
        <v>71</v>
      </c>
      <c r="Z1136" s="15"/>
      <c r="AA1136" s="15"/>
      <c r="AB1136" s="5"/>
      <c r="AC1136" s="5"/>
      <c r="AD1136" s="5"/>
      <c r="AE1136" s="5"/>
      <c r="AF1136" s="4"/>
      <c r="AG1136" s="3"/>
      <c r="AH1136" s="67"/>
      <c r="AI1136"/>
      <c r="AJ1136" s="67"/>
      <c r="AK1136"/>
      <c r="AL1136" s="1"/>
      <c r="AM1136" s="1"/>
      <c r="AN1136" s="1"/>
      <c r="AO1136" s="39">
        <f t="shared" si="43"/>
        <v>0</v>
      </c>
      <c r="AP1136" s="39"/>
      <c r="AQ1136" s="39" t="str">
        <f t="shared" si="44"/>
        <v>Monique Sheffield</v>
      </c>
      <c r="AR1136" s="1"/>
      <c r="AS1136" s="1"/>
      <c r="AT1136" s="1"/>
      <c r="AU1136" s="1"/>
      <c r="AV1136" s="1"/>
      <c r="AW1136" s="1"/>
      <c r="AX1136" s="1"/>
      <c r="AY1136" s="1"/>
      <c r="AZ1136" s="1"/>
      <c r="BA1136" s="1"/>
      <c r="BB1136" s="1"/>
      <c r="BC1136" s="1"/>
      <c r="BD1136" s="1"/>
      <c r="BE1136" s="1"/>
      <c r="BF1136" s="1"/>
      <c r="BG1136" s="1"/>
      <c r="BH1136" s="1"/>
      <c r="BI1136" s="1"/>
      <c r="BJ1136" s="1"/>
      <c r="BK1136" s="1"/>
      <c r="BL1136" s="1"/>
      <c r="BM1136" s="1"/>
      <c r="BN1136" s="1"/>
      <c r="BO1136" s="1"/>
      <c r="BP1136" s="1"/>
      <c r="BQ1136" s="1"/>
      <c r="BR1136" s="1"/>
      <c r="BS1136" s="1"/>
      <c r="BT1136" s="1"/>
      <c r="BU1136" s="1"/>
      <c r="BV1136" s="1"/>
      <c r="BW1136" s="1"/>
      <c r="BX1136" s="1"/>
      <c r="BY1136" s="1"/>
      <c r="BZ1136" s="1"/>
      <c r="CA1136" s="1"/>
      <c r="CB1136" s="1"/>
      <c r="CC1136" s="1"/>
      <c r="CD1136" s="1"/>
      <c r="CE1136" s="1"/>
      <c r="CF1136" s="1"/>
    </row>
    <row r="1137" spans="1:84" s="2" customFormat="1" ht="15" hidden="1" x14ac:dyDescent="0.25">
      <c r="A1137" s="75">
        <v>1136</v>
      </c>
      <c r="B1137" s="64">
        <v>16</v>
      </c>
      <c r="C1137" s="74" t="str">
        <f>IF(G1137=1,AQ1137,IF(G1137="BLK",$AI$17," "))</f>
        <v xml:space="preserve"> </v>
      </c>
      <c r="D1137" s="129"/>
      <c r="E1137" s="55"/>
      <c r="F1137" s="56"/>
      <c r="G1137" s="58"/>
      <c r="H1137" s="58"/>
      <c r="I1137" s="58" t="str">
        <f>IF(C1137=$AI$17,$AJ$17," ")</f>
        <v xml:space="preserve"> </v>
      </c>
      <c r="J1137" s="55"/>
      <c r="K1137" s="55" t="s">
        <v>100</v>
      </c>
      <c r="L1137" s="55"/>
      <c r="M1137" s="55"/>
      <c r="N1137" s="56"/>
      <c r="O1137" s="55"/>
      <c r="P1137" s="55"/>
      <c r="Q1137" s="55"/>
      <c r="R1137" s="55"/>
      <c r="S1137" s="55"/>
      <c r="T1137" s="55"/>
      <c r="U1137" s="53" t="s">
        <v>214</v>
      </c>
      <c r="V1137" s="40" t="s">
        <v>99</v>
      </c>
      <c r="W1137" s="15"/>
      <c r="X1137" s="15"/>
      <c r="Y1137" s="15" t="s">
        <v>71</v>
      </c>
      <c r="Z1137" s="15"/>
      <c r="AA1137" s="15"/>
      <c r="AB1137" s="5"/>
      <c r="AC1137" s="5"/>
      <c r="AD1137" s="5"/>
      <c r="AE1137" s="5"/>
      <c r="AF1137" s="4"/>
      <c r="AG1137" s="3"/>
      <c r="AH1137" s="67"/>
      <c r="AI1137"/>
      <c r="AJ1137" s="67"/>
      <c r="AK1137"/>
      <c r="AL1137" s="1"/>
      <c r="AM1137" s="1"/>
      <c r="AN1137" s="1"/>
      <c r="AO1137" s="39">
        <f t="shared" si="43"/>
        <v>0</v>
      </c>
      <c r="AP1137" s="39"/>
      <c r="AQ1137" s="39" t="str">
        <f t="shared" si="44"/>
        <v>BLANK</v>
      </c>
      <c r="AR1137" s="1"/>
      <c r="AS1137" s="1"/>
      <c r="AT1137" s="1"/>
      <c r="AU1137" s="1"/>
      <c r="AV1137" s="1"/>
      <c r="AW1137" s="1"/>
      <c r="AX1137" s="1"/>
      <c r="AY1137" s="1"/>
      <c r="AZ1137" s="1"/>
      <c r="BA1137" s="1"/>
      <c r="BB1137" s="1"/>
      <c r="BC1137" s="1"/>
      <c r="BD1137" s="1"/>
      <c r="BE1137" s="1"/>
      <c r="BF1137" s="1"/>
      <c r="BG1137" s="1"/>
      <c r="BH1137" s="1"/>
      <c r="BI1137" s="1"/>
      <c r="BJ1137" s="1"/>
      <c r="BK1137" s="1"/>
      <c r="BL1137" s="1"/>
      <c r="BM1137" s="1"/>
      <c r="BN1137" s="1"/>
      <c r="BO1137" s="1"/>
      <c r="BP1137" s="1"/>
      <c r="BQ1137" s="1"/>
      <c r="BR1137" s="1"/>
      <c r="BS1137" s="1"/>
      <c r="BT1137" s="1"/>
      <c r="BU1137" s="1"/>
      <c r="BV1137" s="1"/>
      <c r="BW1137" s="1"/>
      <c r="BX1137" s="1"/>
      <c r="BY1137" s="1"/>
      <c r="BZ1137" s="1"/>
      <c r="CA1137" s="1"/>
      <c r="CB1137" s="1"/>
      <c r="CC1137" s="1"/>
      <c r="CD1137" s="1"/>
      <c r="CE1137" s="1"/>
      <c r="CF1137" s="1"/>
    </row>
    <row r="1138" spans="1:84" s="2" customFormat="1" ht="15" hidden="1" x14ac:dyDescent="0.25">
      <c r="A1138" s="75">
        <v>1137</v>
      </c>
      <c r="B1138" s="64">
        <v>17</v>
      </c>
      <c r="C1138" s="66" t="str">
        <f>IF(G1138=1,AQ1138," ")</f>
        <v xml:space="preserve"> </v>
      </c>
      <c r="D1138" s="65"/>
      <c r="E1138" s="55"/>
      <c r="F1138" s="56"/>
      <c r="G1138" s="58"/>
      <c r="H1138" s="58"/>
      <c r="I1138" s="58" t="str">
        <f>IF(C1138=$AI$18,$AJ$18," ")</f>
        <v xml:space="preserve"> </v>
      </c>
      <c r="J1138" s="55"/>
      <c r="K1138" s="55" t="s">
        <v>100</v>
      </c>
      <c r="L1138" s="55"/>
      <c r="M1138" s="55"/>
      <c r="N1138" s="56"/>
      <c r="O1138" s="55"/>
      <c r="P1138" s="55"/>
      <c r="Q1138" s="55"/>
      <c r="R1138" s="55"/>
      <c r="S1138" s="55"/>
      <c r="T1138" s="55"/>
      <c r="U1138" s="53" t="s">
        <v>214</v>
      </c>
      <c r="V1138" s="40" t="s">
        <v>99</v>
      </c>
      <c r="W1138" s="15"/>
      <c r="X1138" s="15"/>
      <c r="Y1138" s="15" t="s">
        <v>71</v>
      </c>
      <c r="Z1138" s="15"/>
      <c r="AA1138" s="15"/>
      <c r="AB1138" s="5"/>
      <c r="AC1138" s="5"/>
      <c r="AD1138" s="5"/>
      <c r="AE1138" s="5"/>
      <c r="AF1138" s="4"/>
      <c r="AG1138" s="3"/>
      <c r="AH1138" s="67"/>
      <c r="AI1138"/>
      <c r="AJ1138" s="67"/>
      <c r="AK1138"/>
      <c r="AL1138" s="1"/>
      <c r="AM1138" s="1"/>
      <c r="AN1138" s="1"/>
      <c r="AO1138" s="39">
        <f t="shared" si="43"/>
        <v>0</v>
      </c>
      <c r="AP1138" s="39"/>
      <c r="AQ1138" s="39" t="str">
        <f t="shared" si="44"/>
        <v>BLANK</v>
      </c>
      <c r="AR1138" s="1"/>
      <c r="AS1138" s="1"/>
      <c r="AT1138" s="1"/>
      <c r="AU1138" s="1"/>
      <c r="AV1138" s="1"/>
      <c r="AW1138" s="1"/>
      <c r="AX1138" s="1"/>
      <c r="AY1138" s="1"/>
      <c r="AZ1138" s="1"/>
      <c r="BA1138" s="1"/>
      <c r="BB1138" s="1"/>
      <c r="BC1138" s="1"/>
      <c r="BD1138" s="1"/>
      <c r="BE1138" s="1"/>
      <c r="BF1138" s="1"/>
      <c r="BG1138" s="1"/>
      <c r="BH1138" s="1"/>
      <c r="BI1138" s="1"/>
      <c r="BJ1138" s="1"/>
      <c r="BK1138" s="1"/>
      <c r="BL1138" s="1"/>
      <c r="BM1138" s="1"/>
      <c r="BN1138" s="1"/>
      <c r="BO1138" s="1"/>
      <c r="BP1138" s="1"/>
      <c r="BQ1138" s="1"/>
      <c r="BR1138" s="1"/>
      <c r="BS1138" s="1"/>
      <c r="BT1138" s="1"/>
      <c r="BU1138" s="1"/>
      <c r="BV1138" s="1"/>
      <c r="BW1138" s="1"/>
      <c r="BX1138" s="1"/>
      <c r="BY1138" s="1"/>
      <c r="BZ1138" s="1"/>
      <c r="CA1138" s="1"/>
      <c r="CB1138" s="1"/>
      <c r="CC1138" s="1"/>
      <c r="CD1138" s="1"/>
      <c r="CE1138" s="1"/>
      <c r="CF1138" s="1"/>
    </row>
    <row r="1139" spans="1:84" s="2" customFormat="1" ht="15" hidden="1" x14ac:dyDescent="0.25">
      <c r="A1139" s="75">
        <v>1138</v>
      </c>
      <c r="B1139" s="64">
        <v>18</v>
      </c>
      <c r="C1139" s="66" t="str">
        <f>IF(G1139=1,AQ1139," ")</f>
        <v xml:space="preserve"> </v>
      </c>
      <c r="D1139" s="65"/>
      <c r="E1139" s="55"/>
      <c r="F1139" s="56"/>
      <c r="G1139" s="58"/>
      <c r="H1139" s="58"/>
      <c r="I1139" s="58" t="str">
        <f>IF(C1139=$AI$19,$AJ$19," ")</f>
        <v xml:space="preserve"> </v>
      </c>
      <c r="J1139" s="55"/>
      <c r="K1139" s="55" t="s">
        <v>100</v>
      </c>
      <c r="L1139" s="55"/>
      <c r="M1139" s="55"/>
      <c r="N1139" s="56"/>
      <c r="O1139" s="55"/>
      <c r="P1139" s="55"/>
      <c r="Q1139" s="55"/>
      <c r="R1139" s="55"/>
      <c r="S1139" s="55"/>
      <c r="T1139" s="55"/>
      <c r="U1139" s="53" t="s">
        <v>214</v>
      </c>
      <c r="V1139" s="40" t="s">
        <v>99</v>
      </c>
      <c r="W1139" s="15"/>
      <c r="X1139" s="15"/>
      <c r="Y1139" s="15" t="s">
        <v>71</v>
      </c>
      <c r="Z1139" s="15"/>
      <c r="AA1139" s="15"/>
      <c r="AB1139" s="5"/>
      <c r="AC1139" s="5"/>
      <c r="AD1139" s="5"/>
      <c r="AE1139" s="5"/>
      <c r="AF1139" s="4"/>
      <c r="AG1139" s="3"/>
      <c r="AH1139" s="67"/>
      <c r="AI1139"/>
      <c r="AJ1139" s="67"/>
      <c r="AK1139"/>
      <c r="AL1139" s="1"/>
      <c r="AM1139" s="1"/>
      <c r="AN1139" s="1"/>
      <c r="AO1139" s="39">
        <f t="shared" si="43"/>
        <v>0</v>
      </c>
      <c r="AP1139" s="39"/>
      <c r="AQ1139" s="39" t="str">
        <f t="shared" si="44"/>
        <v>Write In</v>
      </c>
      <c r="AR1139" s="1"/>
      <c r="AS1139" s="1"/>
      <c r="AT1139" s="1"/>
      <c r="AU1139" s="1"/>
      <c r="AV1139" s="1"/>
      <c r="AW1139" s="1"/>
      <c r="AX1139" s="1"/>
      <c r="AY1139" s="1"/>
      <c r="AZ1139" s="1"/>
      <c r="BA1139" s="1"/>
      <c r="BB1139" s="1"/>
      <c r="BC1139" s="1"/>
      <c r="BD1139" s="1"/>
      <c r="BE1139" s="1"/>
      <c r="BF1139" s="1"/>
      <c r="BG1139" s="1"/>
      <c r="BH1139" s="1"/>
      <c r="BI1139" s="1"/>
      <c r="BJ1139" s="1"/>
      <c r="BK1139" s="1"/>
      <c r="BL1139" s="1"/>
      <c r="BM1139" s="1"/>
      <c r="BN1139" s="1"/>
      <c r="BO1139" s="1"/>
      <c r="BP1139" s="1"/>
      <c r="BQ1139" s="1"/>
      <c r="BR1139" s="1"/>
      <c r="BS1139" s="1"/>
      <c r="BT1139" s="1"/>
      <c r="BU1139" s="1"/>
      <c r="BV1139" s="1"/>
      <c r="BW1139" s="1"/>
      <c r="BX1139" s="1"/>
      <c r="BY1139" s="1"/>
      <c r="BZ1139" s="1"/>
      <c r="CA1139" s="1"/>
      <c r="CB1139" s="1"/>
      <c r="CC1139" s="1"/>
      <c r="CD1139" s="1"/>
      <c r="CE1139" s="1"/>
      <c r="CF1139" s="1"/>
    </row>
    <row r="1140" spans="1:84" s="2" customFormat="1" thickBot="1" x14ac:dyDescent="0.3">
      <c r="A1140" s="38">
        <v>1139</v>
      </c>
      <c r="B1140" s="64">
        <v>19</v>
      </c>
      <c r="C1140" s="66"/>
      <c r="D1140" s="65"/>
      <c r="E1140" s="55"/>
      <c r="F1140" s="56"/>
      <c r="G1140" s="58"/>
      <c r="H1140" s="58"/>
      <c r="I1140" s="58"/>
      <c r="J1140" s="55"/>
      <c r="K1140" s="55"/>
      <c r="L1140" s="55"/>
      <c r="M1140" s="55"/>
      <c r="N1140" s="56"/>
      <c r="O1140" s="55"/>
      <c r="P1140" s="55"/>
      <c r="Q1140" s="55"/>
      <c r="R1140" s="55"/>
      <c r="S1140" s="55"/>
      <c r="T1140" s="54">
        <v>1</v>
      </c>
      <c r="U1140" s="53" t="s">
        <v>214</v>
      </c>
      <c r="V1140" s="40" t="s">
        <v>85</v>
      </c>
      <c r="W1140" s="15">
        <v>2</v>
      </c>
      <c r="X1140" s="15"/>
      <c r="Y1140" s="15" t="s">
        <v>71</v>
      </c>
      <c r="Z1140" s="15"/>
      <c r="AA1140" s="15"/>
      <c r="AB1140" s="5"/>
      <c r="AC1140" s="5"/>
      <c r="AD1140" s="5"/>
      <c r="AE1140" s="5"/>
      <c r="AF1140" s="4"/>
      <c r="AG1140" s="3"/>
      <c r="AH1140" s="67"/>
      <c r="AI1140"/>
      <c r="AJ1140" s="67"/>
      <c r="AK1140"/>
      <c r="AL1140" s="1"/>
      <c r="AM1140" s="1"/>
      <c r="AN1140" s="1"/>
      <c r="AO1140" s="39">
        <f t="shared" si="43"/>
        <v>0</v>
      </c>
      <c r="AP1140" s="39"/>
      <c r="AQ1140" s="39">
        <f t="shared" si="44"/>
        <v>0</v>
      </c>
      <c r="AR1140" s="1"/>
      <c r="AS1140" s="1"/>
      <c r="AT1140" s="1"/>
      <c r="AU1140" s="1"/>
      <c r="AV1140" s="1"/>
      <c r="AW1140" s="1"/>
      <c r="AX1140" s="1"/>
      <c r="AY1140" s="1"/>
      <c r="AZ1140" s="1"/>
      <c r="BA1140" s="1"/>
      <c r="BB1140" s="1"/>
      <c r="BC1140" s="1"/>
      <c r="BD1140" s="1"/>
      <c r="BE1140" s="1"/>
      <c r="BF1140" s="1"/>
      <c r="BG1140" s="1"/>
      <c r="BH1140" s="1"/>
      <c r="BI1140" s="1"/>
      <c r="BJ1140" s="1"/>
      <c r="BK1140" s="1"/>
      <c r="BL1140" s="1"/>
      <c r="BM1140" s="1"/>
      <c r="BN1140" s="1"/>
      <c r="BO1140" s="1"/>
      <c r="BP1140" s="1"/>
      <c r="BQ1140" s="1"/>
      <c r="BR1140" s="1"/>
      <c r="BS1140" s="1"/>
      <c r="BT1140" s="1"/>
      <c r="BU1140" s="1"/>
      <c r="BV1140" s="1"/>
      <c r="BW1140" s="1"/>
      <c r="BX1140" s="1"/>
      <c r="BY1140" s="1"/>
      <c r="BZ1140" s="1"/>
      <c r="CA1140" s="1"/>
      <c r="CB1140" s="1"/>
      <c r="CC1140" s="1"/>
      <c r="CD1140" s="1"/>
      <c r="CE1140" s="1"/>
      <c r="CF1140" s="1"/>
    </row>
    <row r="1141" spans="1:84" s="2" customFormat="1" ht="16.5" thickBot="1" x14ac:dyDescent="0.3">
      <c r="A1141" s="38">
        <v>1140</v>
      </c>
      <c r="B1141" s="64">
        <v>20</v>
      </c>
      <c r="C1141" s="74" t="s">
        <v>98</v>
      </c>
      <c r="D1141" s="71"/>
      <c r="E1141" s="58"/>
      <c r="F1141" s="73"/>
      <c r="G1141" s="59">
        <v>0</v>
      </c>
      <c r="H1141" s="59">
        <v>0</v>
      </c>
      <c r="I1141" s="58"/>
      <c r="J1141" s="55"/>
      <c r="K1141" s="55" t="s">
        <v>97</v>
      </c>
      <c r="L1141" s="55"/>
      <c r="M1141" s="55"/>
      <c r="N1141" s="56"/>
      <c r="O1141" s="55"/>
      <c r="P1141" s="55"/>
      <c r="Q1141" s="55"/>
      <c r="R1141" s="55"/>
      <c r="S1141" s="55"/>
      <c r="T1141" s="54">
        <v>1</v>
      </c>
      <c r="U1141" s="53" t="s">
        <v>214</v>
      </c>
      <c r="V1141" s="40" t="s">
        <v>85</v>
      </c>
      <c r="W1141" s="15">
        <v>2</v>
      </c>
      <c r="X1141" s="15"/>
      <c r="Y1141" s="15" t="s">
        <v>71</v>
      </c>
      <c r="Z1141" s="15"/>
      <c r="AA1141" s="15"/>
      <c r="AB1141" s="5"/>
      <c r="AC1141" s="5"/>
      <c r="AD1141" s="5"/>
      <c r="AE1141" s="5"/>
      <c r="AF1141" s="4"/>
      <c r="AG1141" s="3"/>
      <c r="AH1141" s="67"/>
      <c r="AI1141"/>
      <c r="AJ1141" s="67"/>
      <c r="AK1141"/>
      <c r="AL1141" s="1"/>
      <c r="AM1141" s="1"/>
      <c r="AN1141" s="1"/>
      <c r="AO1141" s="39">
        <f t="shared" si="43"/>
        <v>0</v>
      </c>
      <c r="AP1141" s="39"/>
      <c r="AQ1141" s="39">
        <f t="shared" si="44"/>
        <v>0</v>
      </c>
      <c r="AR1141" s="1"/>
      <c r="AS1141" s="1"/>
      <c r="AT1141" s="1"/>
      <c r="AU1141" s="1"/>
      <c r="AV1141" s="1"/>
      <c r="AW1141" s="1"/>
      <c r="AX1141" s="1"/>
      <c r="AY1141" s="1"/>
      <c r="AZ1141" s="1"/>
      <c r="BA1141" s="1"/>
      <c r="BB1141" s="1"/>
      <c r="BC1141" s="1"/>
      <c r="BD1141" s="1"/>
      <c r="BE1141" s="1"/>
      <c r="BF1141" s="1"/>
      <c r="BG1141" s="1"/>
      <c r="BH1141" s="1"/>
      <c r="BI1141" s="1"/>
      <c r="BJ1141" s="1"/>
      <c r="BK1141" s="1"/>
      <c r="BL1141" s="1"/>
      <c r="BM1141" s="1"/>
      <c r="BN1141" s="1"/>
      <c r="BO1141" s="1"/>
      <c r="BP1141" s="1"/>
      <c r="BQ1141" s="1"/>
      <c r="BR1141" s="1"/>
      <c r="BS1141" s="1"/>
      <c r="BT1141" s="1"/>
      <c r="BU1141" s="1"/>
      <c r="BV1141" s="1"/>
      <c r="BW1141" s="1"/>
      <c r="BX1141" s="1"/>
      <c r="BY1141" s="1"/>
      <c r="BZ1141" s="1"/>
      <c r="CA1141" s="1"/>
      <c r="CB1141" s="1"/>
      <c r="CC1141" s="1"/>
      <c r="CD1141" s="1"/>
      <c r="CE1141" s="1"/>
      <c r="CF1141" s="1"/>
    </row>
    <row r="1142" spans="1:84" ht="16.5" thickBot="1" x14ac:dyDescent="0.3">
      <c r="A1142" s="38">
        <v>1141</v>
      </c>
      <c r="B1142" s="64">
        <v>21</v>
      </c>
      <c r="C1142" s="74" t="s">
        <v>96</v>
      </c>
      <c r="D1142" s="71"/>
      <c r="E1142" s="58"/>
      <c r="F1142" s="73"/>
      <c r="G1142" s="59">
        <v>0</v>
      </c>
      <c r="H1142" s="59">
        <v>0</v>
      </c>
      <c r="I1142" s="58"/>
      <c r="J1142" s="55"/>
      <c r="K1142" s="55" t="s">
        <v>95</v>
      </c>
      <c r="L1142" s="55"/>
      <c r="M1142" s="55"/>
      <c r="N1142" s="56"/>
      <c r="O1142" s="55"/>
      <c r="P1142" s="55"/>
      <c r="Q1142" s="55"/>
      <c r="R1142" s="55"/>
      <c r="S1142" s="55"/>
      <c r="T1142" s="54">
        <v>1</v>
      </c>
      <c r="U1142" s="53" t="s">
        <v>214</v>
      </c>
      <c r="V1142" s="40" t="s">
        <v>85</v>
      </c>
      <c r="W1142" s="15">
        <v>2</v>
      </c>
      <c r="X1142" s="15"/>
      <c r="Y1142" s="15" t="s">
        <v>71</v>
      </c>
      <c r="Z1142" s="15"/>
      <c r="AA1142" s="15"/>
      <c r="AH1142" s="67"/>
      <c r="AI1142"/>
      <c r="AJ1142" s="67"/>
      <c r="AK1142"/>
      <c r="AO1142" s="39">
        <f t="shared" si="43"/>
        <v>0</v>
      </c>
      <c r="AP1142" s="39"/>
      <c r="AQ1142" s="39">
        <f t="shared" si="44"/>
        <v>0</v>
      </c>
    </row>
    <row r="1143" spans="1:84" ht="16.5" thickBot="1" x14ac:dyDescent="0.3">
      <c r="A1143" s="38">
        <v>1142</v>
      </c>
      <c r="B1143" s="64">
        <v>22</v>
      </c>
      <c r="C1143" s="74" t="s">
        <v>94</v>
      </c>
      <c r="D1143" s="71"/>
      <c r="E1143" s="58"/>
      <c r="F1143" s="73"/>
      <c r="G1143" s="59">
        <v>0</v>
      </c>
      <c r="H1143" s="59">
        <v>0</v>
      </c>
      <c r="I1143" s="58"/>
      <c r="J1143" s="55"/>
      <c r="K1143" s="55" t="s">
        <v>93</v>
      </c>
      <c r="L1143" s="55"/>
      <c r="M1143" s="55"/>
      <c r="N1143" s="56"/>
      <c r="O1143" s="55"/>
      <c r="P1143" s="55"/>
      <c r="Q1143" s="55"/>
      <c r="R1143" s="55"/>
      <c r="S1143" s="55"/>
      <c r="T1143" s="54">
        <v>1</v>
      </c>
      <c r="U1143" s="53" t="s">
        <v>214</v>
      </c>
      <c r="V1143" s="40" t="s">
        <v>85</v>
      </c>
      <c r="W1143" s="15">
        <v>2</v>
      </c>
      <c r="X1143" s="15"/>
      <c r="Y1143" s="15" t="s">
        <v>71</v>
      </c>
      <c r="Z1143" s="15"/>
      <c r="AA1143" s="15"/>
      <c r="AH1143" s="67"/>
      <c r="AI1143"/>
      <c r="AJ1143" s="67"/>
      <c r="AK1143"/>
      <c r="AO1143" s="39">
        <f t="shared" si="43"/>
        <v>0</v>
      </c>
      <c r="AP1143" s="39"/>
      <c r="AQ1143" s="39">
        <f t="shared" si="44"/>
        <v>0</v>
      </c>
    </row>
    <row r="1144" spans="1:84" ht="16.5" thickBot="1" x14ac:dyDescent="0.3">
      <c r="A1144" s="38">
        <v>1143</v>
      </c>
      <c r="B1144" s="64">
        <v>23</v>
      </c>
      <c r="C1144" s="74" t="s">
        <v>77</v>
      </c>
      <c r="D1144" s="71"/>
      <c r="E1144" s="58"/>
      <c r="F1144" s="73"/>
      <c r="G1144" s="59">
        <v>0</v>
      </c>
      <c r="H1144" s="59">
        <v>0</v>
      </c>
      <c r="I1144" s="58"/>
      <c r="J1144" s="55"/>
      <c r="K1144" s="55" t="s">
        <v>77</v>
      </c>
      <c r="L1144" s="55"/>
      <c r="M1144" s="55"/>
      <c r="N1144" s="56"/>
      <c r="O1144" s="55"/>
      <c r="P1144" s="55"/>
      <c r="Q1144" s="55"/>
      <c r="R1144" s="55"/>
      <c r="S1144" s="55"/>
      <c r="T1144" s="54">
        <v>1</v>
      </c>
      <c r="U1144" s="53" t="s">
        <v>214</v>
      </c>
      <c r="V1144" s="40" t="s">
        <v>85</v>
      </c>
      <c r="W1144" s="15">
        <v>2</v>
      </c>
      <c r="X1144" s="15"/>
      <c r="Y1144" s="15" t="s">
        <v>71</v>
      </c>
      <c r="Z1144" s="15"/>
      <c r="AA1144" s="15"/>
      <c r="AH1144" s="67"/>
      <c r="AI1144"/>
      <c r="AJ1144" s="67"/>
      <c r="AK1144"/>
      <c r="AO1144" s="39">
        <f t="shared" si="43"/>
        <v>0</v>
      </c>
      <c r="AP1144" s="39"/>
      <c r="AQ1144" s="39">
        <f t="shared" si="44"/>
        <v>0</v>
      </c>
    </row>
    <row r="1145" spans="1:84" ht="16.5" thickBot="1" x14ac:dyDescent="0.3">
      <c r="A1145" s="38">
        <v>1144</v>
      </c>
      <c r="B1145" s="64">
        <v>24</v>
      </c>
      <c r="C1145" s="72" t="s">
        <v>92</v>
      </c>
      <c r="D1145" s="71"/>
      <c r="E1145" s="68"/>
      <c r="F1145" s="70"/>
      <c r="G1145" s="59">
        <v>0</v>
      </c>
      <c r="H1145" s="59">
        <v>0</v>
      </c>
      <c r="I1145" s="69"/>
      <c r="J1145" s="68"/>
      <c r="K1145" s="68" t="s">
        <v>91</v>
      </c>
      <c r="L1145" s="55"/>
      <c r="M1145" s="55"/>
      <c r="N1145" s="56"/>
      <c r="O1145" s="55"/>
      <c r="P1145" s="55"/>
      <c r="Q1145" s="55"/>
      <c r="R1145" s="55"/>
      <c r="S1145" s="55"/>
      <c r="T1145" s="54">
        <v>1</v>
      </c>
      <c r="U1145" s="53" t="s">
        <v>214</v>
      </c>
      <c r="V1145" s="40" t="s">
        <v>85</v>
      </c>
      <c r="W1145" s="15">
        <v>2</v>
      </c>
      <c r="X1145" s="15"/>
      <c r="Y1145" s="15" t="s">
        <v>71</v>
      </c>
      <c r="Z1145" s="15"/>
      <c r="AA1145" s="15"/>
      <c r="AH1145" s="67"/>
      <c r="AI1145"/>
      <c r="AJ1145" s="67"/>
      <c r="AK1145"/>
      <c r="AO1145" s="39">
        <f t="shared" si="43"/>
        <v>0</v>
      </c>
      <c r="AP1145" s="39"/>
      <c r="AQ1145" s="39">
        <f t="shared" si="44"/>
        <v>0</v>
      </c>
    </row>
    <row r="1146" spans="1:84" x14ac:dyDescent="0.25">
      <c r="A1146" s="38">
        <v>1145</v>
      </c>
      <c r="B1146" s="64">
        <v>25</v>
      </c>
      <c r="C1146" s="66"/>
      <c r="D1146" s="65"/>
      <c r="E1146" s="55"/>
      <c r="F1146" s="56"/>
      <c r="G1146" s="59"/>
      <c r="H1146" s="58"/>
      <c r="I1146" s="58"/>
      <c r="J1146" s="55"/>
      <c r="K1146" s="55"/>
      <c r="L1146" s="55"/>
      <c r="M1146" s="55"/>
      <c r="N1146" s="56"/>
      <c r="O1146" s="55"/>
      <c r="P1146" s="55"/>
      <c r="Q1146" s="55"/>
      <c r="R1146" s="55"/>
      <c r="S1146" s="55"/>
      <c r="T1146" s="54">
        <v>1</v>
      </c>
      <c r="U1146" s="53" t="s">
        <v>214</v>
      </c>
      <c r="V1146" s="40" t="s">
        <v>85</v>
      </c>
      <c r="W1146" s="15">
        <v>2</v>
      </c>
      <c r="X1146" s="15"/>
      <c r="Y1146" s="15" t="s">
        <v>71</v>
      </c>
      <c r="Z1146" s="15"/>
      <c r="AA1146" s="15"/>
      <c r="AH1146" s="67"/>
      <c r="AI1146"/>
      <c r="AJ1146" s="67"/>
      <c r="AK1146"/>
      <c r="AO1146" s="39">
        <f t="shared" si="43"/>
        <v>0</v>
      </c>
      <c r="AP1146" s="39"/>
      <c r="AQ1146" s="39">
        <f t="shared" si="44"/>
        <v>0</v>
      </c>
    </row>
    <row r="1147" spans="1:84" x14ac:dyDescent="0.25">
      <c r="A1147" s="38">
        <v>1146</v>
      </c>
      <c r="B1147" s="64">
        <v>26</v>
      </c>
      <c r="C1147" s="63" t="s">
        <v>90</v>
      </c>
      <c r="D1147" s="62"/>
      <c r="E1147" s="61">
        <f>SUBTOTAL(9,G1125:G1145)</f>
        <v>5</v>
      </c>
      <c r="F1147" s="60"/>
      <c r="G1147" s="59"/>
      <c r="H1147" s="58"/>
      <c r="I1147" s="57"/>
      <c r="J1147" s="55"/>
      <c r="K1147" s="55" t="s">
        <v>89</v>
      </c>
      <c r="L1147" s="55"/>
      <c r="M1147" s="55"/>
      <c r="N1147" s="56"/>
      <c r="O1147" s="55"/>
      <c r="P1147" s="55"/>
      <c r="Q1147" s="55"/>
      <c r="R1147" s="55"/>
      <c r="S1147" s="55"/>
      <c r="T1147" s="54">
        <v>1</v>
      </c>
      <c r="U1147" s="53" t="s">
        <v>214</v>
      </c>
      <c r="V1147" s="40" t="s">
        <v>85</v>
      </c>
      <c r="W1147" s="15">
        <v>2</v>
      </c>
      <c r="X1147" s="15"/>
      <c r="Y1147" s="15" t="s">
        <v>71</v>
      </c>
      <c r="Z1147" s="15"/>
      <c r="AA1147" s="15"/>
      <c r="AH1147" s="67"/>
      <c r="AI1147"/>
      <c r="AJ1147" s="67"/>
      <c r="AK1147"/>
      <c r="AO1147" s="39">
        <f t="shared" si="43"/>
        <v>0</v>
      </c>
      <c r="AP1147" s="39"/>
      <c r="AQ1147" s="39">
        <f t="shared" si="44"/>
        <v>0</v>
      </c>
    </row>
    <row r="1148" spans="1:84" ht="16.5" thickBot="1" x14ac:dyDescent="0.3">
      <c r="A1148" s="38">
        <v>1147</v>
      </c>
      <c r="B1148" s="52">
        <v>27</v>
      </c>
      <c r="C1148" s="51" t="s">
        <v>88</v>
      </c>
      <c r="D1148" s="50"/>
      <c r="E1148" s="49">
        <f>SUBTOTAL(9,H1125:H1145)</f>
        <v>5</v>
      </c>
      <c r="F1148" s="48">
        <f>SUBTOTAL(9,H1125:H1141)</f>
        <v>5</v>
      </c>
      <c r="G1148" s="47"/>
      <c r="H1148" s="46"/>
      <c r="I1148" s="46"/>
      <c r="J1148" s="45"/>
      <c r="K1148" s="43" t="s">
        <v>87</v>
      </c>
      <c r="L1148" s="43"/>
      <c r="M1148" s="43"/>
      <c r="N1148" s="44"/>
      <c r="O1148" s="43"/>
      <c r="P1148" s="43"/>
      <c r="Q1148" s="43"/>
      <c r="R1148" s="43"/>
      <c r="S1148" s="43"/>
      <c r="T1148" s="42">
        <v>1</v>
      </c>
      <c r="U1148" s="148" t="s">
        <v>214</v>
      </c>
      <c r="V1148" s="40" t="s">
        <v>85</v>
      </c>
      <c r="W1148" s="15">
        <v>2</v>
      </c>
      <c r="X1148" s="15"/>
      <c r="Y1148" s="15" t="s">
        <v>71</v>
      </c>
      <c r="Z1148" s="15"/>
      <c r="AA1148" s="15"/>
      <c r="AH1148" s="67"/>
      <c r="AI1148"/>
      <c r="AJ1148" s="67"/>
      <c r="AK1148"/>
      <c r="AO1148" s="39">
        <f t="shared" si="43"/>
        <v>0</v>
      </c>
      <c r="AP1148" s="39"/>
      <c r="AQ1148" s="39">
        <f t="shared" si="44"/>
        <v>0</v>
      </c>
    </row>
    <row r="1149" spans="1:84" ht="16.5" thickBot="1" x14ac:dyDescent="0.3">
      <c r="A1149" s="38">
        <v>1148</v>
      </c>
      <c r="G1149" s="13"/>
      <c r="U1149" s="2" t="s">
        <v>194</v>
      </c>
      <c r="V1149" s="40"/>
      <c r="W1149" s="15"/>
      <c r="X1149" s="15"/>
      <c r="Y1149" s="15" t="s">
        <v>71</v>
      </c>
      <c r="Z1149" s="15"/>
      <c r="AA1149" s="15"/>
      <c r="AH1149" s="67"/>
      <c r="AI1149"/>
      <c r="AJ1149" s="67"/>
      <c r="AK1149"/>
      <c r="AO1149" s="39">
        <f t="shared" si="43"/>
        <v>0</v>
      </c>
      <c r="AP1149" s="39"/>
      <c r="AQ1149" s="39">
        <f t="shared" si="44"/>
        <v>0</v>
      </c>
    </row>
    <row r="1150" spans="1:84" x14ac:dyDescent="0.25">
      <c r="A1150" s="38">
        <v>1149</v>
      </c>
      <c r="B1150" s="105">
        <v>1</v>
      </c>
      <c r="C1150" s="104" t="s">
        <v>26</v>
      </c>
      <c r="D1150" s="103"/>
      <c r="E1150" s="101"/>
      <c r="F1150" s="102"/>
      <c r="G1150" s="101" t="s">
        <v>209</v>
      </c>
      <c r="H1150" s="98"/>
      <c r="I1150" s="98"/>
      <c r="J1150" s="98"/>
      <c r="K1150" s="100" t="s">
        <v>118</v>
      </c>
      <c r="L1150" s="98"/>
      <c r="M1150" s="98"/>
      <c r="N1150" s="99"/>
      <c r="O1150" s="98"/>
      <c r="P1150" s="98"/>
      <c r="Q1150" s="98"/>
      <c r="R1150" s="98"/>
      <c r="S1150" s="98"/>
      <c r="T1150" s="97">
        <v>4</v>
      </c>
      <c r="U1150" s="96" t="s">
        <v>209</v>
      </c>
      <c r="V1150" s="40" t="s">
        <v>117</v>
      </c>
      <c r="W1150" s="15"/>
      <c r="X1150" s="15"/>
      <c r="Y1150" s="15" t="s">
        <v>71</v>
      </c>
      <c r="Z1150" s="15"/>
      <c r="AA1150" s="15"/>
      <c r="AB1150" s="4">
        <v>153</v>
      </c>
      <c r="AC1150" s="5" t="s">
        <v>213</v>
      </c>
      <c r="AD1150" s="83" t="s">
        <v>107</v>
      </c>
      <c r="AH1150" s="67"/>
      <c r="AI1150"/>
      <c r="AJ1150" s="67"/>
      <c r="AK1150"/>
      <c r="AO1150" s="39">
        <f t="shared" si="43"/>
        <v>0</v>
      </c>
      <c r="AP1150" s="39"/>
      <c r="AQ1150" s="39">
        <f t="shared" si="44"/>
        <v>0</v>
      </c>
    </row>
    <row r="1151" spans="1:84" ht="16.5" thickBot="1" x14ac:dyDescent="0.3">
      <c r="A1151" s="38">
        <v>1150</v>
      </c>
      <c r="B1151" s="64">
        <v>2</v>
      </c>
      <c r="C1151" s="66" t="s">
        <v>116</v>
      </c>
      <c r="D1151" s="65"/>
      <c r="E1151" s="55"/>
      <c r="F1151" s="56"/>
      <c r="H1151" s="55"/>
      <c r="I1151" s="58"/>
      <c r="J1151" s="55"/>
      <c r="K1151" s="55" t="s">
        <v>115</v>
      </c>
      <c r="L1151" s="55"/>
      <c r="M1151" s="55"/>
      <c r="N1151" s="56"/>
      <c r="O1151" s="55"/>
      <c r="P1151" s="55"/>
      <c r="Q1151" s="55"/>
      <c r="R1151" s="55"/>
      <c r="S1151" s="55"/>
      <c r="T1151" s="54">
        <v>4</v>
      </c>
      <c r="U1151" s="53" t="s">
        <v>209</v>
      </c>
      <c r="V1151" s="40" t="s">
        <v>114</v>
      </c>
      <c r="W1151" s="15"/>
      <c r="X1151" s="15"/>
      <c r="Y1151" s="15" t="s">
        <v>71</v>
      </c>
      <c r="Z1151" s="15"/>
      <c r="AA1151" s="15"/>
      <c r="AB1151" s="4">
        <v>155</v>
      </c>
      <c r="AC1151" s="5" t="s">
        <v>212</v>
      </c>
      <c r="AD1151" s="83" t="s">
        <v>107</v>
      </c>
      <c r="AH1151" s="67"/>
      <c r="AI1151"/>
      <c r="AJ1151" s="67"/>
      <c r="AK1151"/>
      <c r="AO1151" s="39">
        <f t="shared" si="43"/>
        <v>0</v>
      </c>
      <c r="AP1151" s="39"/>
      <c r="AQ1151" s="39">
        <f t="shared" si="44"/>
        <v>0</v>
      </c>
    </row>
    <row r="1152" spans="1:84" ht="21.75" thickBot="1" x14ac:dyDescent="0.3">
      <c r="A1152" s="38">
        <v>1151</v>
      </c>
      <c r="B1152" s="64">
        <v>3</v>
      </c>
      <c r="C1152" s="92" t="s">
        <v>113</v>
      </c>
      <c r="D1152" s="91" t="s">
        <v>112</v>
      </c>
      <c r="E1152" s="87" t="s">
        <v>111</v>
      </c>
      <c r="F1152" s="90" t="s">
        <v>110</v>
      </c>
      <c r="G1152" s="89"/>
      <c r="H1152" s="86"/>
      <c r="I1152" s="87"/>
      <c r="J1152" s="86"/>
      <c r="K1152" s="86" t="s">
        <v>103</v>
      </c>
      <c r="L1152" s="109">
        <v>1038</v>
      </c>
      <c r="M1152" s="109">
        <v>1040</v>
      </c>
      <c r="N1152" s="110">
        <v>1058</v>
      </c>
      <c r="O1152" s="109">
        <v>1107</v>
      </c>
      <c r="P1152" s="109"/>
      <c r="Q1152" s="87">
        <v>2</v>
      </c>
      <c r="R1152" s="87"/>
      <c r="S1152" s="86"/>
      <c r="T1152" s="85">
        <v>4</v>
      </c>
      <c r="U1152" s="84" t="s">
        <v>209</v>
      </c>
      <c r="V1152" s="40" t="s">
        <v>102</v>
      </c>
      <c r="W1152" s="15">
        <v>2</v>
      </c>
      <c r="X1152" s="15"/>
      <c r="Y1152" s="15" t="s">
        <v>71</v>
      </c>
      <c r="Z1152" s="15"/>
      <c r="AA1152" s="15"/>
      <c r="AB1152" s="4">
        <v>157</v>
      </c>
      <c r="AC1152" s="5" t="s">
        <v>211</v>
      </c>
      <c r="AD1152" s="83" t="s">
        <v>107</v>
      </c>
      <c r="AH1152" s="67"/>
      <c r="AI1152"/>
      <c r="AJ1152" s="67"/>
      <c r="AK1152"/>
      <c r="AO1152" s="39" t="str">
        <f t="shared" si="43"/>
        <v>BOC District 2</v>
      </c>
      <c r="AP1152" s="39"/>
      <c r="AQ1152" s="39">
        <f t="shared" si="44"/>
        <v>0</v>
      </c>
    </row>
    <row r="1153" spans="1:84" thickBot="1" x14ac:dyDescent="0.3">
      <c r="A1153" s="38">
        <v>1152</v>
      </c>
      <c r="B1153" s="64">
        <v>4</v>
      </c>
      <c r="C1153" s="66" t="str">
        <f>IF(G1153=1,AO1153," ")</f>
        <v xml:space="preserve">Alicia Adams </v>
      </c>
      <c r="D1153" s="71"/>
      <c r="E1153" s="108">
        <v>1038</v>
      </c>
      <c r="F1153" s="80">
        <v>153</v>
      </c>
      <c r="G1153" s="58">
        <v>1</v>
      </c>
      <c r="H1153" s="58">
        <v>1</v>
      </c>
      <c r="I1153" s="58" t="str">
        <f>IF(C1153=$AI$5,$AJ$5," ")</f>
        <v>REP</v>
      </c>
      <c r="J1153" s="55" t="s">
        <v>104</v>
      </c>
      <c r="K1153" s="55" t="s">
        <v>103</v>
      </c>
      <c r="L1153" s="55"/>
      <c r="M1153" s="55"/>
      <c r="N1153" s="56"/>
      <c r="O1153" s="55"/>
      <c r="P1153" s="55"/>
      <c r="Q1153" s="55"/>
      <c r="R1153" s="55"/>
      <c r="S1153" s="55"/>
      <c r="T1153" s="54">
        <v>4</v>
      </c>
      <c r="U1153" s="53" t="s">
        <v>209</v>
      </c>
      <c r="V1153" s="40" t="s">
        <v>102</v>
      </c>
      <c r="W1153" s="15">
        <v>2</v>
      </c>
      <c r="X1153" s="15"/>
      <c r="Y1153" s="15" t="s">
        <v>71</v>
      </c>
      <c r="Z1153" s="15"/>
      <c r="AA1153" s="15"/>
      <c r="AB1153" s="4">
        <v>159</v>
      </c>
      <c r="AC1153" s="5" t="s">
        <v>210</v>
      </c>
      <c r="AD1153" s="83" t="s">
        <v>107</v>
      </c>
      <c r="AI1153"/>
      <c r="AJ1153" s="67"/>
      <c r="AK1153"/>
      <c r="AO1153" s="39" t="str">
        <f t="shared" si="43"/>
        <v xml:space="preserve">Alicia Adams </v>
      </c>
      <c r="AP1153" s="39"/>
      <c r="AQ1153" s="39">
        <f t="shared" si="44"/>
        <v>0</v>
      </c>
    </row>
    <row r="1154" spans="1:84" thickBot="1" x14ac:dyDescent="0.3">
      <c r="A1154" s="38">
        <v>1153</v>
      </c>
      <c r="B1154" s="64">
        <v>5</v>
      </c>
      <c r="C1154" s="66" t="str">
        <f>IF(G1154=1,AO1154," ")</f>
        <v>Erick Allen</v>
      </c>
      <c r="D1154" s="71"/>
      <c r="E1154" s="107">
        <v>1038</v>
      </c>
      <c r="F1154" s="80">
        <v>154</v>
      </c>
      <c r="G1154" s="58">
        <v>1</v>
      </c>
      <c r="H1154" s="58">
        <f>G1154</f>
        <v>1</v>
      </c>
      <c r="I1154" s="58" t="str">
        <f>IF(C1154=$AI$6,$AJ$6," ")</f>
        <v>DEM</v>
      </c>
      <c r="J1154" s="55" t="s">
        <v>104</v>
      </c>
      <c r="K1154" s="55" t="s">
        <v>103</v>
      </c>
      <c r="L1154" s="55"/>
      <c r="M1154" s="55"/>
      <c r="N1154" s="56"/>
      <c r="O1154" s="55"/>
      <c r="P1154" s="55"/>
      <c r="Q1154" s="55"/>
      <c r="R1154" s="55"/>
      <c r="S1154" s="55"/>
      <c r="T1154" s="54">
        <v>4</v>
      </c>
      <c r="U1154" s="53" t="s">
        <v>209</v>
      </c>
      <c r="V1154" s="40" t="s">
        <v>102</v>
      </c>
      <c r="W1154" s="15">
        <v>2</v>
      </c>
      <c r="X1154" s="15"/>
      <c r="Y1154" s="15" t="s">
        <v>71</v>
      </c>
      <c r="Z1154" s="15"/>
      <c r="AA1154" s="15"/>
      <c r="AB1154" s="5"/>
      <c r="AI1154"/>
      <c r="AJ1154" s="67"/>
      <c r="AK1154"/>
      <c r="AO1154" s="39" t="str">
        <f t="shared" ref="AO1154:AO1217" si="45">_xlfn.XLOOKUP(B1154,$AH$4:$AH$11,$AI$4:$AI$11,0)</f>
        <v>Erick Allen</v>
      </c>
      <c r="AP1154" s="39"/>
      <c r="AQ1154" s="39">
        <f t="shared" si="44"/>
        <v>0</v>
      </c>
    </row>
    <row r="1155" spans="1:84" thickBot="1" x14ac:dyDescent="0.3">
      <c r="A1155" s="38">
        <v>1154</v>
      </c>
      <c r="B1155" s="64">
        <v>6</v>
      </c>
      <c r="C1155" s="66" t="str">
        <f>IF(G1155=1,AO1155," ")</f>
        <v>Jaha V. Howard</v>
      </c>
      <c r="D1155" s="71"/>
      <c r="E1155" s="107">
        <v>1040</v>
      </c>
      <c r="F1155" s="80">
        <v>156</v>
      </c>
      <c r="G1155" s="58">
        <v>1</v>
      </c>
      <c r="H1155" s="58">
        <f>G1155</f>
        <v>1</v>
      </c>
      <c r="I1155" s="58" t="str">
        <f>IF(C1155=$AI$7,$AJ$7," ")</f>
        <v>DEM</v>
      </c>
      <c r="J1155" s="55" t="s">
        <v>104</v>
      </c>
      <c r="K1155" s="55" t="s">
        <v>103</v>
      </c>
      <c r="L1155" s="55"/>
      <c r="M1155" s="55"/>
      <c r="N1155" s="56"/>
      <c r="O1155" s="55"/>
      <c r="P1155" s="55"/>
      <c r="Q1155" s="55"/>
      <c r="R1155" s="55"/>
      <c r="S1155" s="55"/>
      <c r="T1155" s="54">
        <v>4</v>
      </c>
      <c r="U1155" s="53" t="s">
        <v>209</v>
      </c>
      <c r="V1155" s="40" t="s">
        <v>102</v>
      </c>
      <c r="W1155" s="15">
        <v>2</v>
      </c>
      <c r="X1155" s="15"/>
      <c r="Y1155" s="15" t="s">
        <v>71</v>
      </c>
      <c r="Z1155" s="15"/>
      <c r="AA1155" s="15"/>
      <c r="AB1155" s="4">
        <v>154</v>
      </c>
      <c r="AC1155" s="5" t="s">
        <v>213</v>
      </c>
      <c r="AD1155" s="5" t="s">
        <v>105</v>
      </c>
      <c r="AI1155"/>
      <c r="AJ1155" s="67"/>
      <c r="AK1155"/>
      <c r="AO1155" s="39" t="str">
        <f t="shared" si="45"/>
        <v>Jaha V. Howard</v>
      </c>
      <c r="AP1155" s="39"/>
      <c r="AQ1155" s="39">
        <f t="shared" si="44"/>
        <v>0</v>
      </c>
    </row>
    <row r="1156" spans="1:84" thickBot="1" x14ac:dyDescent="0.3">
      <c r="A1156" s="38">
        <v>1155</v>
      </c>
      <c r="B1156" s="64">
        <v>7</v>
      </c>
      <c r="C1156" s="66" t="str">
        <f>IF(G1156=1,AO1156," ")</f>
        <v>Tanisha Whorton</v>
      </c>
      <c r="D1156" s="71"/>
      <c r="E1156" s="107">
        <v>1058</v>
      </c>
      <c r="F1156" s="80">
        <v>158</v>
      </c>
      <c r="G1156" s="58">
        <v>1</v>
      </c>
      <c r="H1156" s="58">
        <f>G1156</f>
        <v>1</v>
      </c>
      <c r="I1156" s="58" t="str">
        <f>IF(C1156=$AI$8,$AJ$8," ")</f>
        <v>DEM</v>
      </c>
      <c r="J1156" s="55" t="s">
        <v>104</v>
      </c>
      <c r="K1156" s="55" t="s">
        <v>103</v>
      </c>
      <c r="L1156" s="55"/>
      <c r="M1156" s="55"/>
      <c r="N1156" s="56"/>
      <c r="O1156" s="55"/>
      <c r="P1156" s="55"/>
      <c r="Q1156" s="55"/>
      <c r="R1156" s="55"/>
      <c r="S1156" s="55"/>
      <c r="T1156" s="54">
        <v>4</v>
      </c>
      <c r="U1156" s="53" t="s">
        <v>209</v>
      </c>
      <c r="V1156" s="40" t="s">
        <v>102</v>
      </c>
      <c r="W1156" s="15">
        <v>2</v>
      </c>
      <c r="X1156" s="15"/>
      <c r="Y1156" s="15" t="s">
        <v>71</v>
      </c>
      <c r="Z1156" s="15"/>
      <c r="AA1156" s="15"/>
      <c r="AB1156" s="4">
        <v>156</v>
      </c>
      <c r="AC1156" s="5" t="s">
        <v>212</v>
      </c>
      <c r="AD1156" s="5" t="s">
        <v>105</v>
      </c>
      <c r="AI1156"/>
      <c r="AJ1156" s="67"/>
      <c r="AK1156"/>
      <c r="AO1156" s="39" t="str">
        <f t="shared" si="45"/>
        <v>Tanisha Whorton</v>
      </c>
      <c r="AP1156" s="39"/>
      <c r="AQ1156" s="39">
        <f t="shared" si="44"/>
        <v>0</v>
      </c>
    </row>
    <row r="1157" spans="1:84" thickBot="1" x14ac:dyDescent="0.3">
      <c r="A1157" s="38">
        <v>1156</v>
      </c>
      <c r="B1157" s="64">
        <v>8</v>
      </c>
      <c r="C1157" s="66" t="str">
        <f>IF(G1157=1,AO1157," ")</f>
        <v>Tracy Stevenson</v>
      </c>
      <c r="D1157" s="71"/>
      <c r="E1157" s="107">
        <v>1107</v>
      </c>
      <c r="F1157" s="80">
        <v>160</v>
      </c>
      <c r="G1157" s="58">
        <v>1</v>
      </c>
      <c r="H1157" s="58">
        <f>G1157</f>
        <v>1</v>
      </c>
      <c r="I1157" s="58" t="str">
        <f>IF(C1157=$AI$9,$AJ$9," ")</f>
        <v>DEM</v>
      </c>
      <c r="J1157" s="55" t="s">
        <v>104</v>
      </c>
      <c r="K1157" s="55" t="s">
        <v>103</v>
      </c>
      <c r="L1157" s="55"/>
      <c r="M1157" s="55"/>
      <c r="N1157" s="56"/>
      <c r="O1157" s="55"/>
      <c r="P1157" s="55"/>
      <c r="Q1157" s="55"/>
      <c r="R1157" s="55"/>
      <c r="S1157" s="55"/>
      <c r="T1157" s="54">
        <v>4</v>
      </c>
      <c r="U1157" s="53" t="s">
        <v>209</v>
      </c>
      <c r="V1157" s="40" t="s">
        <v>102</v>
      </c>
      <c r="W1157" s="15">
        <v>2</v>
      </c>
      <c r="X1157" s="15"/>
      <c r="Y1157" s="15" t="s">
        <v>71</v>
      </c>
      <c r="Z1157" s="15"/>
      <c r="AA1157" s="15"/>
      <c r="AB1157" s="4">
        <v>158</v>
      </c>
      <c r="AC1157" s="5" t="s">
        <v>211</v>
      </c>
      <c r="AD1157" s="5" t="s">
        <v>105</v>
      </c>
      <c r="AI1157"/>
      <c r="AJ1157" s="67"/>
      <c r="AK1157"/>
      <c r="AO1157" s="39" t="str">
        <f t="shared" si="45"/>
        <v>Tracy Stevenson</v>
      </c>
      <c r="AP1157" s="39"/>
      <c r="AQ1157" s="39">
        <f t="shared" ref="AQ1157:AQ1220" si="46">_xlfn.XLOOKUP(B1157,$AH$12:$AH$19,$AI$12:$AI$19,0)</f>
        <v>0</v>
      </c>
    </row>
    <row r="1158" spans="1:84" ht="15" x14ac:dyDescent="0.25">
      <c r="A1158" s="38">
        <v>1157</v>
      </c>
      <c r="B1158" s="64">
        <v>9</v>
      </c>
      <c r="C1158" s="66"/>
      <c r="D1158" s="65"/>
      <c r="E1158" s="128"/>
      <c r="F1158" s="73"/>
      <c r="G1158" s="58"/>
      <c r="H1158" s="58"/>
      <c r="I1158" s="58"/>
      <c r="J1158" s="55"/>
      <c r="K1158" s="55" t="s">
        <v>103</v>
      </c>
      <c r="L1158" s="55"/>
      <c r="M1158" s="55"/>
      <c r="N1158" s="56"/>
      <c r="O1158" s="55"/>
      <c r="P1158" s="55"/>
      <c r="Q1158" s="55"/>
      <c r="R1158" s="55"/>
      <c r="S1158" s="55"/>
      <c r="T1158" s="54">
        <v>4</v>
      </c>
      <c r="U1158" s="53" t="s">
        <v>209</v>
      </c>
      <c r="V1158" s="40" t="s">
        <v>102</v>
      </c>
      <c r="W1158" s="15">
        <v>2</v>
      </c>
      <c r="X1158" s="15"/>
      <c r="Y1158" s="15" t="s">
        <v>71</v>
      </c>
      <c r="Z1158" s="15"/>
      <c r="AA1158" s="15"/>
      <c r="AB1158" s="4">
        <v>160</v>
      </c>
      <c r="AC1158" s="5" t="s">
        <v>210</v>
      </c>
      <c r="AD1158" s="5" t="s">
        <v>105</v>
      </c>
      <c r="AI1158"/>
      <c r="AJ1158" s="67"/>
      <c r="AK1158"/>
      <c r="AO1158" s="39" t="str">
        <f t="shared" si="45"/>
        <v>BLANK</v>
      </c>
      <c r="AP1158" s="39"/>
      <c r="AQ1158" s="39">
        <f t="shared" si="46"/>
        <v>0</v>
      </c>
    </row>
    <row r="1159" spans="1:84" ht="15" x14ac:dyDescent="0.25">
      <c r="A1159" s="38">
        <v>1158</v>
      </c>
      <c r="B1159" s="64">
        <v>10</v>
      </c>
      <c r="C1159" s="66" t="str">
        <f>IF(G1159=1,AO1159," ")</f>
        <v xml:space="preserve"> </v>
      </c>
      <c r="D1159" s="65"/>
      <c r="E1159" s="55"/>
      <c r="F1159" s="56"/>
      <c r="G1159" s="58"/>
      <c r="H1159" s="58"/>
      <c r="I1159" s="58" t="str">
        <f>IF(C1159=$AI$10,$AJ$10," ")</f>
        <v xml:space="preserve"> </v>
      </c>
      <c r="J1159" s="55"/>
      <c r="K1159" s="55" t="s">
        <v>103</v>
      </c>
      <c r="L1159" s="55"/>
      <c r="M1159" s="55"/>
      <c r="N1159" s="56"/>
      <c r="O1159" s="55"/>
      <c r="P1159" s="55"/>
      <c r="Q1159" s="55"/>
      <c r="R1159" s="55"/>
      <c r="S1159" s="55"/>
      <c r="T1159" s="54">
        <v>4</v>
      </c>
      <c r="U1159" s="53" t="s">
        <v>209</v>
      </c>
      <c r="V1159" s="40" t="s">
        <v>102</v>
      </c>
      <c r="W1159" s="15">
        <v>2</v>
      </c>
      <c r="X1159" s="15"/>
      <c r="Y1159" s="15" t="s">
        <v>71</v>
      </c>
      <c r="Z1159" s="15"/>
      <c r="AA1159" s="15"/>
      <c r="AH1159" s="67"/>
      <c r="AI1159"/>
      <c r="AJ1159" s="67"/>
      <c r="AK1159"/>
      <c r="AO1159" s="39" t="str">
        <f t="shared" si="45"/>
        <v>Write In</v>
      </c>
      <c r="AP1159" s="39"/>
      <c r="AQ1159" s="39">
        <f t="shared" si="46"/>
        <v>0</v>
      </c>
    </row>
    <row r="1160" spans="1:84" hidden="1" x14ac:dyDescent="0.25">
      <c r="A1160" s="75">
        <v>1159</v>
      </c>
      <c r="B1160" s="64">
        <v>11</v>
      </c>
      <c r="C1160" s="79" t="s">
        <v>101</v>
      </c>
      <c r="D1160" s="78"/>
      <c r="E1160" s="55"/>
      <c r="F1160" s="56"/>
      <c r="G1160" s="59"/>
      <c r="H1160" s="58"/>
      <c r="I1160" s="58"/>
      <c r="J1160" s="55"/>
      <c r="K1160" s="55" t="s">
        <v>100</v>
      </c>
      <c r="L1160" s="55"/>
      <c r="M1160" s="55"/>
      <c r="N1160" s="56"/>
      <c r="O1160" s="55"/>
      <c r="P1160" s="55"/>
      <c r="Q1160" s="55"/>
      <c r="R1160" s="55"/>
      <c r="S1160" s="55"/>
      <c r="T1160" s="55"/>
      <c r="U1160" s="53" t="s">
        <v>209</v>
      </c>
      <c r="V1160" s="40" t="s">
        <v>99</v>
      </c>
      <c r="W1160" s="15"/>
      <c r="X1160" s="15"/>
      <c r="Y1160" s="15" t="s">
        <v>71</v>
      </c>
      <c r="Z1160" s="15"/>
      <c r="AA1160" s="15"/>
      <c r="AH1160" s="67"/>
      <c r="AI1160"/>
      <c r="AJ1160" s="67"/>
      <c r="AK1160"/>
      <c r="AO1160" s="39">
        <f t="shared" si="45"/>
        <v>0</v>
      </c>
      <c r="AP1160" s="39"/>
      <c r="AQ1160" s="39" t="str">
        <f t="shared" si="46"/>
        <v>BOC District 4</v>
      </c>
    </row>
    <row r="1161" spans="1:84" ht="15" hidden="1" x14ac:dyDescent="0.25">
      <c r="A1161" s="75">
        <v>1160</v>
      </c>
      <c r="B1161" s="64">
        <v>12</v>
      </c>
      <c r="C1161" s="66" t="str">
        <f t="shared" ref="C1161:C1167" si="47">IF(G1161=1,AQ1161," ")</f>
        <v xml:space="preserve"> </v>
      </c>
      <c r="D1161" s="65"/>
      <c r="E1161" s="55"/>
      <c r="F1161" s="56"/>
      <c r="G1161" s="58"/>
      <c r="H1161" s="58"/>
      <c r="I1161" s="58" t="str">
        <f>IF(C1161=$AI$13,$AJ$13," ")</f>
        <v xml:space="preserve"> </v>
      </c>
      <c r="J1161" s="55"/>
      <c r="K1161" s="55" t="s">
        <v>100</v>
      </c>
      <c r="L1161" s="55"/>
      <c r="M1161" s="55"/>
      <c r="N1161" s="56"/>
      <c r="O1161" s="55"/>
      <c r="P1161" s="55"/>
      <c r="Q1161" s="55"/>
      <c r="R1161" s="55"/>
      <c r="S1161" s="55"/>
      <c r="T1161" s="55"/>
      <c r="U1161" s="53" t="s">
        <v>209</v>
      </c>
      <c r="V1161" s="40" t="s">
        <v>99</v>
      </c>
      <c r="W1161" s="15"/>
      <c r="X1161" s="15"/>
      <c r="Y1161" s="15" t="s">
        <v>71</v>
      </c>
      <c r="Z1161" s="15"/>
      <c r="AA1161" s="15"/>
      <c r="AH1161" s="67"/>
      <c r="AI1161"/>
      <c r="AJ1161" s="67"/>
      <c r="AK1161"/>
      <c r="AO1161" s="39">
        <f t="shared" si="45"/>
        <v>0</v>
      </c>
      <c r="AP1161" s="39"/>
      <c r="AQ1161" s="39" t="str">
        <f t="shared" si="46"/>
        <v>Julien Grhas</v>
      </c>
    </row>
    <row r="1162" spans="1:84" ht="15" hidden="1" x14ac:dyDescent="0.25">
      <c r="A1162" s="75">
        <v>1161</v>
      </c>
      <c r="B1162" s="64">
        <v>13</v>
      </c>
      <c r="C1162" s="66" t="str">
        <f t="shared" si="47"/>
        <v xml:space="preserve"> </v>
      </c>
      <c r="D1162" s="65"/>
      <c r="E1162" s="55"/>
      <c r="F1162" s="56"/>
      <c r="G1162" s="58"/>
      <c r="H1162" s="58"/>
      <c r="I1162" s="58" t="str">
        <f>IF(C1162=$AI$14,$AJ$14," ")</f>
        <v xml:space="preserve"> </v>
      </c>
      <c r="J1162" s="55"/>
      <c r="K1162" s="55" t="s">
        <v>100</v>
      </c>
      <c r="L1162" s="55"/>
      <c r="M1162" s="55"/>
      <c r="N1162" s="56"/>
      <c r="O1162" s="55"/>
      <c r="P1162" s="55"/>
      <c r="Q1162" s="55"/>
      <c r="R1162" s="55"/>
      <c r="S1162" s="55"/>
      <c r="T1162" s="55"/>
      <c r="U1162" s="53" t="s">
        <v>209</v>
      </c>
      <c r="V1162" s="40" t="s">
        <v>99</v>
      </c>
      <c r="W1162" s="15"/>
      <c r="X1162" s="15"/>
      <c r="Y1162" s="15" t="s">
        <v>71</v>
      </c>
      <c r="Z1162" s="15"/>
      <c r="AA1162" s="15"/>
      <c r="AH1162" s="67"/>
      <c r="AI1162"/>
      <c r="AJ1162" s="67"/>
      <c r="AK1162"/>
      <c r="AO1162" s="39">
        <f t="shared" si="45"/>
        <v>0</v>
      </c>
      <c r="AP1162" s="39"/>
      <c r="AQ1162" s="39" t="str">
        <f t="shared" si="46"/>
        <v>Matthew Hardwick</v>
      </c>
    </row>
    <row r="1163" spans="1:84" s="2" customFormat="1" ht="15" hidden="1" x14ac:dyDescent="0.25">
      <c r="A1163" s="75">
        <v>1162</v>
      </c>
      <c r="B1163" s="64">
        <v>14</v>
      </c>
      <c r="C1163" s="66" t="str">
        <f t="shared" si="47"/>
        <v xml:space="preserve"> </v>
      </c>
      <c r="D1163" s="65"/>
      <c r="E1163" s="55"/>
      <c r="F1163" s="56"/>
      <c r="G1163" s="58"/>
      <c r="H1163" s="58"/>
      <c r="I1163" s="58" t="str">
        <f>IF(C1163=$AI$15,$AJ$15," ")</f>
        <v xml:space="preserve"> </v>
      </c>
      <c r="J1163" s="55"/>
      <c r="K1163" s="55" t="s">
        <v>100</v>
      </c>
      <c r="L1163" s="55"/>
      <c r="M1163" s="55"/>
      <c r="N1163" s="56"/>
      <c r="O1163" s="55"/>
      <c r="P1163" s="55"/>
      <c r="Q1163" s="55"/>
      <c r="R1163" s="55"/>
      <c r="S1163" s="55"/>
      <c r="T1163" s="55"/>
      <c r="U1163" s="53" t="s">
        <v>209</v>
      </c>
      <c r="V1163" s="40" t="s">
        <v>99</v>
      </c>
      <c r="W1163" s="15"/>
      <c r="X1163" s="15"/>
      <c r="Y1163" s="15" t="s">
        <v>71</v>
      </c>
      <c r="Z1163" s="15"/>
      <c r="AA1163" s="15"/>
      <c r="AB1163" s="5"/>
      <c r="AC1163" s="5"/>
      <c r="AD1163" s="5"/>
      <c r="AE1163" s="5"/>
      <c r="AF1163" s="4"/>
      <c r="AG1163" s="3"/>
      <c r="AH1163" s="67"/>
      <c r="AI1163"/>
      <c r="AJ1163" s="67"/>
      <c r="AK1163"/>
      <c r="AL1163" s="1"/>
      <c r="AM1163" s="1"/>
      <c r="AN1163" s="1"/>
      <c r="AO1163" s="39">
        <f t="shared" si="45"/>
        <v>0</v>
      </c>
      <c r="AP1163" s="39"/>
      <c r="AQ1163" s="39" t="str">
        <f t="shared" si="46"/>
        <v>Yashica Marshall</v>
      </c>
      <c r="AR1163" s="1"/>
      <c r="AS1163" s="1"/>
      <c r="AT1163" s="1"/>
      <c r="AU1163" s="1"/>
      <c r="AV1163" s="1"/>
      <c r="AW1163" s="1"/>
      <c r="AX1163" s="1"/>
      <c r="AY1163" s="1"/>
      <c r="AZ1163" s="1"/>
      <c r="BA1163" s="1"/>
      <c r="BB1163" s="1"/>
      <c r="BC1163" s="1"/>
      <c r="BD1163" s="1"/>
      <c r="BE1163" s="1"/>
      <c r="BF1163" s="1"/>
      <c r="BG1163" s="1"/>
      <c r="BH1163" s="1"/>
      <c r="BI1163" s="1"/>
      <c r="BJ1163" s="1"/>
      <c r="BK1163" s="1"/>
      <c r="BL1163" s="1"/>
      <c r="BM1163" s="1"/>
      <c r="BN1163" s="1"/>
      <c r="BO1163" s="1"/>
      <c r="BP1163" s="1"/>
      <c r="BQ1163" s="1"/>
      <c r="BR1163" s="1"/>
      <c r="BS1163" s="1"/>
      <c r="BT1163" s="1"/>
      <c r="BU1163" s="1"/>
      <c r="BV1163" s="1"/>
      <c r="BW1163" s="1"/>
      <c r="BX1163" s="1"/>
      <c r="BY1163" s="1"/>
      <c r="BZ1163" s="1"/>
      <c r="CA1163" s="1"/>
      <c r="CB1163" s="1"/>
      <c r="CC1163" s="1"/>
      <c r="CD1163" s="1"/>
      <c r="CE1163" s="1"/>
      <c r="CF1163" s="1"/>
    </row>
    <row r="1164" spans="1:84" s="2" customFormat="1" ht="15" hidden="1" x14ac:dyDescent="0.25">
      <c r="A1164" s="75">
        <v>1163</v>
      </c>
      <c r="B1164" s="64">
        <v>15</v>
      </c>
      <c r="C1164" s="66" t="str">
        <f t="shared" si="47"/>
        <v xml:space="preserve"> </v>
      </c>
      <c r="D1164" s="65"/>
      <c r="E1164" s="55"/>
      <c r="F1164" s="56"/>
      <c r="G1164" s="58"/>
      <c r="H1164" s="58"/>
      <c r="I1164" s="58" t="str">
        <f>IF(C1164=$AI$16,$AJ$16," ")</f>
        <v xml:space="preserve"> </v>
      </c>
      <c r="J1164" s="55"/>
      <c r="K1164" s="55" t="s">
        <v>100</v>
      </c>
      <c r="L1164" s="55"/>
      <c r="M1164" s="55"/>
      <c r="N1164" s="56"/>
      <c r="O1164" s="55"/>
      <c r="P1164" s="55"/>
      <c r="Q1164" s="55"/>
      <c r="R1164" s="55"/>
      <c r="S1164" s="55"/>
      <c r="T1164" s="55"/>
      <c r="U1164" s="53" t="s">
        <v>209</v>
      </c>
      <c r="V1164" s="40" t="s">
        <v>99</v>
      </c>
      <c r="W1164" s="15"/>
      <c r="X1164" s="15"/>
      <c r="Y1164" s="15" t="s">
        <v>71</v>
      </c>
      <c r="Z1164" s="15"/>
      <c r="AA1164" s="15"/>
      <c r="AB1164" s="5"/>
      <c r="AC1164" s="5"/>
      <c r="AD1164" s="5"/>
      <c r="AE1164" s="5"/>
      <c r="AF1164" s="4"/>
      <c r="AG1164" s="3"/>
      <c r="AH1164" s="67"/>
      <c r="AI1164"/>
      <c r="AJ1164" s="67"/>
      <c r="AK1164"/>
      <c r="AL1164" s="1"/>
      <c r="AM1164" s="1"/>
      <c r="AN1164" s="1"/>
      <c r="AO1164" s="39">
        <f t="shared" si="45"/>
        <v>0</v>
      </c>
      <c r="AP1164" s="39"/>
      <c r="AQ1164" s="39" t="str">
        <f t="shared" si="46"/>
        <v>Monique Sheffield</v>
      </c>
      <c r="AR1164" s="1"/>
      <c r="AS1164" s="1"/>
      <c r="AT1164" s="1"/>
      <c r="AU1164" s="1"/>
      <c r="AV1164" s="1"/>
      <c r="AW1164" s="1"/>
      <c r="AX1164" s="1"/>
      <c r="AY1164" s="1"/>
      <c r="AZ1164" s="1"/>
      <c r="BA1164" s="1"/>
      <c r="BB1164" s="1"/>
      <c r="BC1164" s="1"/>
      <c r="BD1164" s="1"/>
      <c r="BE1164" s="1"/>
      <c r="BF1164" s="1"/>
      <c r="BG1164" s="1"/>
      <c r="BH1164" s="1"/>
      <c r="BI1164" s="1"/>
      <c r="BJ1164" s="1"/>
      <c r="BK1164" s="1"/>
      <c r="BL1164" s="1"/>
      <c r="BM1164" s="1"/>
      <c r="BN1164" s="1"/>
      <c r="BO1164" s="1"/>
      <c r="BP1164" s="1"/>
      <c r="BQ1164" s="1"/>
      <c r="BR1164" s="1"/>
      <c r="BS1164" s="1"/>
      <c r="BT1164" s="1"/>
      <c r="BU1164" s="1"/>
      <c r="BV1164" s="1"/>
      <c r="BW1164" s="1"/>
      <c r="BX1164" s="1"/>
      <c r="BY1164" s="1"/>
      <c r="BZ1164" s="1"/>
      <c r="CA1164" s="1"/>
      <c r="CB1164" s="1"/>
      <c r="CC1164" s="1"/>
      <c r="CD1164" s="1"/>
      <c r="CE1164" s="1"/>
      <c r="CF1164" s="1"/>
    </row>
    <row r="1165" spans="1:84" s="2" customFormat="1" ht="15" hidden="1" x14ac:dyDescent="0.25">
      <c r="A1165" s="75">
        <v>1164</v>
      </c>
      <c r="B1165" s="64">
        <v>16</v>
      </c>
      <c r="C1165" s="66" t="str">
        <f t="shared" si="47"/>
        <v xml:space="preserve"> </v>
      </c>
      <c r="D1165" s="65"/>
      <c r="E1165" s="55"/>
      <c r="F1165" s="56"/>
      <c r="G1165" s="58"/>
      <c r="H1165" s="58"/>
      <c r="I1165" s="58" t="str">
        <f>IF(C1165=$AI$17,$AJ$17," ")</f>
        <v xml:space="preserve"> </v>
      </c>
      <c r="J1165" s="55"/>
      <c r="K1165" s="55" t="s">
        <v>100</v>
      </c>
      <c r="L1165" s="55"/>
      <c r="M1165" s="55"/>
      <c r="N1165" s="56"/>
      <c r="O1165" s="55"/>
      <c r="P1165" s="55"/>
      <c r="Q1165" s="55"/>
      <c r="R1165" s="55"/>
      <c r="S1165" s="55"/>
      <c r="T1165" s="55"/>
      <c r="U1165" s="53" t="s">
        <v>209</v>
      </c>
      <c r="V1165" s="40" t="s">
        <v>99</v>
      </c>
      <c r="W1165" s="15"/>
      <c r="X1165" s="15"/>
      <c r="Y1165" s="15" t="s">
        <v>71</v>
      </c>
      <c r="Z1165" s="15"/>
      <c r="AA1165" s="15"/>
      <c r="AB1165" s="5"/>
      <c r="AC1165" s="5"/>
      <c r="AD1165" s="5"/>
      <c r="AE1165" s="5"/>
      <c r="AF1165" s="4"/>
      <c r="AG1165" s="3"/>
      <c r="AH1165" s="67"/>
      <c r="AI1165"/>
      <c r="AJ1165" s="67"/>
      <c r="AK1165"/>
      <c r="AL1165" s="1"/>
      <c r="AM1165" s="1"/>
      <c r="AN1165" s="1"/>
      <c r="AO1165" s="39">
        <f t="shared" si="45"/>
        <v>0</v>
      </c>
      <c r="AP1165" s="39"/>
      <c r="AQ1165" s="39" t="str">
        <f t="shared" si="46"/>
        <v>BLANK</v>
      </c>
      <c r="AR1165" s="1"/>
      <c r="AS1165" s="1"/>
      <c r="AT1165" s="1"/>
      <c r="AU1165" s="1"/>
      <c r="AV1165" s="1"/>
      <c r="AW1165" s="1"/>
      <c r="AX1165" s="1"/>
      <c r="AY1165" s="1"/>
      <c r="AZ1165" s="1"/>
      <c r="BA1165" s="1"/>
      <c r="BB1165" s="1"/>
      <c r="BC1165" s="1"/>
      <c r="BD1165" s="1"/>
      <c r="BE1165" s="1"/>
      <c r="BF1165" s="1"/>
      <c r="BG1165" s="1"/>
      <c r="BH1165" s="1"/>
      <c r="BI1165" s="1"/>
      <c r="BJ1165" s="1"/>
      <c r="BK1165" s="1"/>
      <c r="BL1165" s="1"/>
      <c r="BM1165" s="1"/>
      <c r="BN1165" s="1"/>
      <c r="BO1165" s="1"/>
      <c r="BP1165" s="1"/>
      <c r="BQ1165" s="1"/>
      <c r="BR1165" s="1"/>
      <c r="BS1165" s="1"/>
      <c r="BT1165" s="1"/>
      <c r="BU1165" s="1"/>
      <c r="BV1165" s="1"/>
      <c r="BW1165" s="1"/>
      <c r="BX1165" s="1"/>
      <c r="BY1165" s="1"/>
      <c r="BZ1165" s="1"/>
      <c r="CA1165" s="1"/>
      <c r="CB1165" s="1"/>
      <c r="CC1165" s="1"/>
      <c r="CD1165" s="1"/>
      <c r="CE1165" s="1"/>
      <c r="CF1165" s="1"/>
    </row>
    <row r="1166" spans="1:84" s="2" customFormat="1" ht="15" hidden="1" x14ac:dyDescent="0.25">
      <c r="A1166" s="75">
        <v>1165</v>
      </c>
      <c r="B1166" s="64">
        <v>17</v>
      </c>
      <c r="C1166" s="66" t="str">
        <f t="shared" si="47"/>
        <v xml:space="preserve"> </v>
      </c>
      <c r="D1166" s="65"/>
      <c r="E1166" s="55"/>
      <c r="F1166" s="56"/>
      <c r="G1166" s="58"/>
      <c r="H1166" s="58"/>
      <c r="I1166" s="58" t="str">
        <f>IF(C1166=$AI$18,$AJ$18," ")</f>
        <v xml:space="preserve"> </v>
      </c>
      <c r="J1166" s="55"/>
      <c r="K1166" s="55" t="s">
        <v>100</v>
      </c>
      <c r="L1166" s="55"/>
      <c r="M1166" s="55"/>
      <c r="N1166" s="56"/>
      <c r="O1166" s="55"/>
      <c r="P1166" s="55"/>
      <c r="Q1166" s="55"/>
      <c r="R1166" s="55"/>
      <c r="S1166" s="55"/>
      <c r="T1166" s="55"/>
      <c r="U1166" s="53" t="s">
        <v>209</v>
      </c>
      <c r="V1166" s="40" t="s">
        <v>99</v>
      </c>
      <c r="W1166" s="15"/>
      <c r="X1166" s="15"/>
      <c r="Y1166" s="15" t="s">
        <v>71</v>
      </c>
      <c r="Z1166" s="15"/>
      <c r="AA1166" s="15"/>
      <c r="AB1166" s="5"/>
      <c r="AC1166" s="5"/>
      <c r="AD1166" s="5"/>
      <c r="AE1166" s="5"/>
      <c r="AF1166" s="4"/>
      <c r="AG1166" s="3"/>
      <c r="AH1166" s="67"/>
      <c r="AI1166"/>
      <c r="AJ1166" s="67"/>
      <c r="AK1166"/>
      <c r="AL1166" s="1"/>
      <c r="AM1166" s="1"/>
      <c r="AN1166" s="1"/>
      <c r="AO1166" s="39">
        <f t="shared" si="45"/>
        <v>0</v>
      </c>
      <c r="AP1166" s="39"/>
      <c r="AQ1166" s="39" t="str">
        <f t="shared" si="46"/>
        <v>BLANK</v>
      </c>
      <c r="AR1166" s="1"/>
      <c r="AS1166" s="1"/>
      <c r="AT1166" s="1"/>
      <c r="AU1166" s="1"/>
      <c r="AV1166" s="1"/>
      <c r="AW1166" s="1"/>
      <c r="AX1166" s="1"/>
      <c r="AY1166" s="1"/>
      <c r="AZ1166" s="1"/>
      <c r="BA1166" s="1"/>
      <c r="BB1166" s="1"/>
      <c r="BC1166" s="1"/>
      <c r="BD1166" s="1"/>
      <c r="BE1166" s="1"/>
      <c r="BF1166" s="1"/>
      <c r="BG1166" s="1"/>
      <c r="BH1166" s="1"/>
      <c r="BI1166" s="1"/>
      <c r="BJ1166" s="1"/>
      <c r="BK1166" s="1"/>
      <c r="BL1166" s="1"/>
      <c r="BM1166" s="1"/>
      <c r="BN1166" s="1"/>
      <c r="BO1166" s="1"/>
      <c r="BP1166" s="1"/>
      <c r="BQ1166" s="1"/>
      <c r="BR1166" s="1"/>
      <c r="BS1166" s="1"/>
      <c r="BT1166" s="1"/>
      <c r="BU1166" s="1"/>
      <c r="BV1166" s="1"/>
      <c r="BW1166" s="1"/>
      <c r="BX1166" s="1"/>
      <c r="BY1166" s="1"/>
      <c r="BZ1166" s="1"/>
      <c r="CA1166" s="1"/>
      <c r="CB1166" s="1"/>
      <c r="CC1166" s="1"/>
      <c r="CD1166" s="1"/>
      <c r="CE1166" s="1"/>
      <c r="CF1166" s="1"/>
    </row>
    <row r="1167" spans="1:84" s="2" customFormat="1" ht="15" hidden="1" x14ac:dyDescent="0.25">
      <c r="A1167" s="75">
        <v>1166</v>
      </c>
      <c r="B1167" s="64">
        <v>18</v>
      </c>
      <c r="C1167" s="66" t="str">
        <f t="shared" si="47"/>
        <v xml:space="preserve"> </v>
      </c>
      <c r="D1167" s="65"/>
      <c r="E1167" s="55"/>
      <c r="F1167" s="56"/>
      <c r="G1167" s="58"/>
      <c r="H1167" s="58"/>
      <c r="I1167" s="58" t="str">
        <f>IF(C1167=$AI$19,$AJ$19," ")</f>
        <v xml:space="preserve"> </v>
      </c>
      <c r="J1167" s="55"/>
      <c r="K1167" s="55" t="s">
        <v>100</v>
      </c>
      <c r="L1167" s="55"/>
      <c r="M1167" s="55"/>
      <c r="N1167" s="56"/>
      <c r="O1167" s="55"/>
      <c r="P1167" s="55"/>
      <c r="Q1167" s="55"/>
      <c r="R1167" s="55"/>
      <c r="S1167" s="55"/>
      <c r="T1167" s="55"/>
      <c r="U1167" s="53" t="s">
        <v>209</v>
      </c>
      <c r="V1167" s="40" t="s">
        <v>99</v>
      </c>
      <c r="W1167" s="15"/>
      <c r="X1167" s="15"/>
      <c r="Y1167" s="15" t="s">
        <v>71</v>
      </c>
      <c r="Z1167" s="15"/>
      <c r="AA1167" s="15"/>
      <c r="AB1167" s="5"/>
      <c r="AC1167" s="5"/>
      <c r="AD1167" s="5"/>
      <c r="AE1167" s="5"/>
      <c r="AF1167" s="4"/>
      <c r="AG1167" s="3"/>
      <c r="AH1167" s="67"/>
      <c r="AI1167"/>
      <c r="AJ1167" s="67"/>
      <c r="AK1167"/>
      <c r="AL1167" s="1"/>
      <c r="AM1167" s="1"/>
      <c r="AN1167" s="1"/>
      <c r="AO1167" s="39">
        <f t="shared" si="45"/>
        <v>0</v>
      </c>
      <c r="AP1167" s="39"/>
      <c r="AQ1167" s="39" t="str">
        <f t="shared" si="46"/>
        <v>Write In</v>
      </c>
      <c r="AR1167" s="1"/>
      <c r="AS1167" s="1"/>
      <c r="AT1167" s="1"/>
      <c r="AU1167" s="1"/>
      <c r="AV1167" s="1"/>
      <c r="AW1167" s="1"/>
      <c r="AX1167" s="1"/>
      <c r="AY1167" s="1"/>
      <c r="AZ1167" s="1"/>
      <c r="BA1167" s="1"/>
      <c r="BB1167" s="1"/>
      <c r="BC1167" s="1"/>
      <c r="BD1167" s="1"/>
      <c r="BE1167" s="1"/>
      <c r="BF1167" s="1"/>
      <c r="BG1167" s="1"/>
      <c r="BH1167" s="1"/>
      <c r="BI1167" s="1"/>
      <c r="BJ1167" s="1"/>
      <c r="BK1167" s="1"/>
      <c r="BL1167" s="1"/>
      <c r="BM1167" s="1"/>
      <c r="BN1167" s="1"/>
      <c r="BO1167" s="1"/>
      <c r="BP1167" s="1"/>
      <c r="BQ1167" s="1"/>
      <c r="BR1167" s="1"/>
      <c r="BS1167" s="1"/>
      <c r="BT1167" s="1"/>
      <c r="BU1167" s="1"/>
      <c r="BV1167" s="1"/>
      <c r="BW1167" s="1"/>
      <c r="BX1167" s="1"/>
      <c r="BY1167" s="1"/>
      <c r="BZ1167" s="1"/>
      <c r="CA1167" s="1"/>
      <c r="CB1167" s="1"/>
      <c r="CC1167" s="1"/>
      <c r="CD1167" s="1"/>
      <c r="CE1167" s="1"/>
      <c r="CF1167" s="1"/>
    </row>
    <row r="1168" spans="1:84" s="2" customFormat="1" thickBot="1" x14ac:dyDescent="0.3">
      <c r="A1168" s="38">
        <v>1167</v>
      </c>
      <c r="B1168" s="64">
        <v>19</v>
      </c>
      <c r="C1168" s="66"/>
      <c r="D1168" s="65"/>
      <c r="E1168" s="55"/>
      <c r="F1168" s="56"/>
      <c r="G1168" s="58"/>
      <c r="H1168" s="58"/>
      <c r="I1168" s="58"/>
      <c r="J1168" s="55"/>
      <c r="K1168" s="55"/>
      <c r="L1168" s="55"/>
      <c r="M1168" s="55"/>
      <c r="N1168" s="56"/>
      <c r="O1168" s="55"/>
      <c r="P1168" s="55"/>
      <c r="Q1168" s="55"/>
      <c r="R1168" s="55"/>
      <c r="S1168" s="55"/>
      <c r="T1168" s="54">
        <v>4</v>
      </c>
      <c r="U1168" s="53" t="s">
        <v>209</v>
      </c>
      <c r="V1168" s="40" t="s">
        <v>85</v>
      </c>
      <c r="W1168" s="15">
        <v>2</v>
      </c>
      <c r="X1168" s="15"/>
      <c r="Y1168" s="15" t="s">
        <v>71</v>
      </c>
      <c r="Z1168" s="15"/>
      <c r="AA1168" s="15"/>
      <c r="AB1168" s="5"/>
      <c r="AC1168" s="5"/>
      <c r="AD1168" s="5"/>
      <c r="AE1168" s="5"/>
      <c r="AF1168" s="4"/>
      <c r="AG1168" s="3"/>
      <c r="AH1168" s="67"/>
      <c r="AI1168"/>
      <c r="AJ1168" s="67"/>
      <c r="AK1168"/>
      <c r="AL1168" s="1"/>
      <c r="AM1168" s="1"/>
      <c r="AN1168" s="1"/>
      <c r="AO1168" s="39">
        <f t="shared" si="45"/>
        <v>0</v>
      </c>
      <c r="AP1168" s="39"/>
      <c r="AQ1168" s="39">
        <f t="shared" si="46"/>
        <v>0</v>
      </c>
      <c r="AR1168" s="1"/>
      <c r="AS1168" s="1"/>
      <c r="AT1168" s="1"/>
      <c r="AU1168" s="1"/>
      <c r="AV1168" s="1"/>
      <c r="AW1168" s="1"/>
      <c r="AX1168" s="1"/>
      <c r="AY1168" s="1"/>
      <c r="AZ1168" s="1"/>
      <c r="BA1168" s="1"/>
      <c r="BB1168" s="1"/>
      <c r="BC1168" s="1"/>
      <c r="BD1168" s="1"/>
      <c r="BE1168" s="1"/>
      <c r="BF1168" s="1"/>
      <c r="BG1168" s="1"/>
      <c r="BH1168" s="1"/>
      <c r="BI1168" s="1"/>
      <c r="BJ1168" s="1"/>
      <c r="BK1168" s="1"/>
      <c r="BL1168" s="1"/>
      <c r="BM1168" s="1"/>
      <c r="BN1168" s="1"/>
      <c r="BO1168" s="1"/>
      <c r="BP1168" s="1"/>
      <c r="BQ1168" s="1"/>
      <c r="BR1168" s="1"/>
      <c r="BS1168" s="1"/>
      <c r="BT1168" s="1"/>
      <c r="BU1168" s="1"/>
      <c r="BV1168" s="1"/>
      <c r="BW1168" s="1"/>
      <c r="BX1168" s="1"/>
      <c r="BY1168" s="1"/>
      <c r="BZ1168" s="1"/>
      <c r="CA1168" s="1"/>
      <c r="CB1168" s="1"/>
      <c r="CC1168" s="1"/>
      <c r="CD1168" s="1"/>
      <c r="CE1168" s="1"/>
      <c r="CF1168" s="1"/>
    </row>
    <row r="1169" spans="1:84" s="2" customFormat="1" ht="16.5" thickBot="1" x14ac:dyDescent="0.3">
      <c r="A1169" s="38">
        <v>1168</v>
      </c>
      <c r="B1169" s="64">
        <v>20</v>
      </c>
      <c r="C1169" s="74" t="s">
        <v>98</v>
      </c>
      <c r="D1169" s="71"/>
      <c r="E1169" s="58"/>
      <c r="F1169" s="73"/>
      <c r="G1169" s="59">
        <v>0</v>
      </c>
      <c r="H1169" s="58">
        <v>0</v>
      </c>
      <c r="I1169" s="58"/>
      <c r="J1169" s="55"/>
      <c r="K1169" s="55" t="s">
        <v>97</v>
      </c>
      <c r="L1169" s="55"/>
      <c r="M1169" s="55"/>
      <c r="N1169" s="56"/>
      <c r="O1169" s="55"/>
      <c r="P1169" s="55"/>
      <c r="Q1169" s="55"/>
      <c r="R1169" s="55"/>
      <c r="S1169" s="55"/>
      <c r="T1169" s="54">
        <v>4</v>
      </c>
      <c r="U1169" s="53" t="s">
        <v>209</v>
      </c>
      <c r="V1169" s="40" t="s">
        <v>85</v>
      </c>
      <c r="W1169" s="15">
        <v>2</v>
      </c>
      <c r="X1169" s="15"/>
      <c r="Y1169" s="15" t="s">
        <v>71</v>
      </c>
      <c r="Z1169" s="15"/>
      <c r="AA1169" s="15"/>
      <c r="AB1169" s="5"/>
      <c r="AC1169" s="5"/>
      <c r="AD1169" s="5"/>
      <c r="AE1169" s="5"/>
      <c r="AF1169" s="4"/>
      <c r="AG1169" s="3"/>
      <c r="AH1169" s="67"/>
      <c r="AI1169"/>
      <c r="AJ1169" s="67"/>
      <c r="AK1169"/>
      <c r="AL1169" s="1"/>
      <c r="AM1169" s="1"/>
      <c r="AN1169" s="1"/>
      <c r="AO1169" s="39">
        <f t="shared" si="45"/>
        <v>0</v>
      </c>
      <c r="AP1169" s="39"/>
      <c r="AQ1169" s="39">
        <f t="shared" si="46"/>
        <v>0</v>
      </c>
      <c r="AR1169" s="1"/>
      <c r="AS1169" s="1"/>
      <c r="AT1169" s="1"/>
      <c r="AU1169" s="1"/>
      <c r="AV1169" s="1"/>
      <c r="AW1169" s="1"/>
      <c r="AX1169" s="1"/>
      <c r="AY1169" s="1"/>
      <c r="AZ1169" s="1"/>
      <c r="BA1169" s="1"/>
      <c r="BB1169" s="1"/>
      <c r="BC1169" s="1"/>
      <c r="BD1169" s="1"/>
      <c r="BE1169" s="1"/>
      <c r="BF1169" s="1"/>
      <c r="BG1169" s="1"/>
      <c r="BH1169" s="1"/>
      <c r="BI1169" s="1"/>
      <c r="BJ1169" s="1"/>
      <c r="BK1169" s="1"/>
      <c r="BL1169" s="1"/>
      <c r="BM1169" s="1"/>
      <c r="BN1169" s="1"/>
      <c r="BO1169" s="1"/>
      <c r="BP1169" s="1"/>
      <c r="BQ1169" s="1"/>
      <c r="BR1169" s="1"/>
      <c r="BS1169" s="1"/>
      <c r="BT1169" s="1"/>
      <c r="BU1169" s="1"/>
      <c r="BV1169" s="1"/>
      <c r="BW1169" s="1"/>
      <c r="BX1169" s="1"/>
      <c r="BY1169" s="1"/>
      <c r="BZ1169" s="1"/>
      <c r="CA1169" s="1"/>
      <c r="CB1169" s="1"/>
      <c r="CC1169" s="1"/>
      <c r="CD1169" s="1"/>
      <c r="CE1169" s="1"/>
      <c r="CF1169" s="1"/>
    </row>
    <row r="1170" spans="1:84" s="2" customFormat="1" ht="16.5" thickBot="1" x14ac:dyDescent="0.3">
      <c r="A1170" s="38">
        <v>1169</v>
      </c>
      <c r="B1170" s="64">
        <v>21</v>
      </c>
      <c r="C1170" s="135" t="s">
        <v>77</v>
      </c>
      <c r="D1170" s="149"/>
      <c r="E1170" s="130">
        <v>1040</v>
      </c>
      <c r="F1170" s="134">
        <v>155</v>
      </c>
      <c r="G1170" s="133">
        <v>0</v>
      </c>
      <c r="H1170" s="130">
        <v>1</v>
      </c>
      <c r="I1170" s="130" t="s">
        <v>107</v>
      </c>
      <c r="J1170" s="55"/>
      <c r="K1170" s="55" t="s">
        <v>95</v>
      </c>
      <c r="L1170" s="55"/>
      <c r="M1170" s="55"/>
      <c r="N1170" s="56"/>
      <c r="O1170" s="55"/>
      <c r="P1170" s="55"/>
      <c r="Q1170" s="55"/>
      <c r="R1170" s="55"/>
      <c r="S1170" s="55"/>
      <c r="T1170" s="54">
        <v>4</v>
      </c>
      <c r="U1170" s="53" t="s">
        <v>209</v>
      </c>
      <c r="V1170" s="40" t="s">
        <v>85</v>
      </c>
      <c r="W1170" s="15">
        <v>2</v>
      </c>
      <c r="X1170" s="15"/>
      <c r="Y1170" s="15" t="s">
        <v>71</v>
      </c>
      <c r="Z1170" s="15"/>
      <c r="AA1170" s="15"/>
      <c r="AB1170" s="5"/>
      <c r="AC1170" s="5"/>
      <c r="AD1170" s="5"/>
      <c r="AE1170" s="5"/>
      <c r="AF1170" s="4"/>
      <c r="AG1170" s="3"/>
      <c r="AH1170" s="67"/>
      <c r="AI1170"/>
      <c r="AJ1170" s="67"/>
      <c r="AK1170"/>
      <c r="AL1170" s="1"/>
      <c r="AM1170" s="1"/>
      <c r="AN1170" s="1"/>
      <c r="AO1170" s="39">
        <f t="shared" si="45"/>
        <v>0</v>
      </c>
      <c r="AP1170" s="39"/>
      <c r="AQ1170" s="39">
        <f t="shared" si="46"/>
        <v>0</v>
      </c>
      <c r="AR1170" s="1"/>
      <c r="AS1170" s="1"/>
      <c r="AT1170" s="1"/>
      <c r="AU1170" s="1"/>
      <c r="AV1170" s="1"/>
      <c r="AW1170" s="1"/>
      <c r="AX1170" s="1"/>
      <c r="AY1170" s="1"/>
      <c r="AZ1170" s="1"/>
      <c r="BA1170" s="1"/>
      <c r="BB1170" s="1"/>
      <c r="BC1170" s="1"/>
      <c r="BD1170" s="1"/>
      <c r="BE1170" s="1"/>
      <c r="BF1170" s="1"/>
      <c r="BG1170" s="1"/>
      <c r="BH1170" s="1"/>
      <c r="BI1170" s="1"/>
      <c r="BJ1170" s="1"/>
      <c r="BK1170" s="1"/>
      <c r="BL1170" s="1"/>
      <c r="BM1170" s="1"/>
      <c r="BN1170" s="1"/>
      <c r="BO1170" s="1"/>
      <c r="BP1170" s="1"/>
      <c r="BQ1170" s="1"/>
      <c r="BR1170" s="1"/>
      <c r="BS1170" s="1"/>
      <c r="BT1170" s="1"/>
      <c r="BU1170" s="1"/>
      <c r="BV1170" s="1"/>
      <c r="BW1170" s="1"/>
      <c r="BX1170" s="1"/>
      <c r="BY1170" s="1"/>
      <c r="BZ1170" s="1"/>
      <c r="CA1170" s="1"/>
      <c r="CB1170" s="1"/>
      <c r="CC1170" s="1"/>
      <c r="CD1170" s="1"/>
      <c r="CE1170" s="1"/>
      <c r="CF1170" s="1"/>
    </row>
    <row r="1171" spans="1:84" s="2" customFormat="1" ht="16.5" thickBot="1" x14ac:dyDescent="0.3">
      <c r="A1171" s="38">
        <v>1170</v>
      </c>
      <c r="B1171" s="64">
        <v>22</v>
      </c>
      <c r="C1171" s="135" t="s">
        <v>77</v>
      </c>
      <c r="D1171" s="149"/>
      <c r="E1171" s="130">
        <v>1058</v>
      </c>
      <c r="F1171" s="134">
        <v>157</v>
      </c>
      <c r="G1171" s="133">
        <v>0</v>
      </c>
      <c r="H1171" s="130">
        <v>1</v>
      </c>
      <c r="I1171" s="130" t="s">
        <v>107</v>
      </c>
      <c r="J1171" s="55"/>
      <c r="K1171" s="55" t="s">
        <v>93</v>
      </c>
      <c r="L1171" s="55"/>
      <c r="M1171" s="55"/>
      <c r="N1171" s="56"/>
      <c r="O1171" s="55"/>
      <c r="P1171" s="55"/>
      <c r="Q1171" s="55"/>
      <c r="R1171" s="55"/>
      <c r="S1171" s="55"/>
      <c r="T1171" s="54">
        <v>4</v>
      </c>
      <c r="U1171" s="53" t="s">
        <v>209</v>
      </c>
      <c r="V1171" s="40" t="s">
        <v>85</v>
      </c>
      <c r="W1171" s="15">
        <v>2</v>
      </c>
      <c r="X1171" s="15"/>
      <c r="Y1171" s="15" t="s">
        <v>71</v>
      </c>
      <c r="Z1171" s="15"/>
      <c r="AA1171" s="15"/>
      <c r="AB1171" s="5"/>
      <c r="AC1171" s="5"/>
      <c r="AD1171" s="5"/>
      <c r="AE1171" s="5"/>
      <c r="AF1171" s="4"/>
      <c r="AG1171" s="3"/>
      <c r="AH1171" s="67"/>
      <c r="AI1171"/>
      <c r="AJ1171" s="67"/>
      <c r="AK1171"/>
      <c r="AL1171" s="1"/>
      <c r="AM1171" s="1"/>
      <c r="AN1171" s="1"/>
      <c r="AO1171" s="39">
        <f t="shared" si="45"/>
        <v>0</v>
      </c>
      <c r="AP1171" s="39"/>
      <c r="AQ1171" s="39">
        <f t="shared" si="46"/>
        <v>0</v>
      </c>
      <c r="AR1171" s="1"/>
      <c r="AS1171" s="1"/>
      <c r="AT1171" s="1"/>
      <c r="AU1171" s="1"/>
      <c r="AV1171" s="1"/>
      <c r="AW1171" s="1"/>
      <c r="AX1171" s="1"/>
      <c r="AY1171" s="1"/>
      <c r="AZ1171" s="1"/>
      <c r="BA1171" s="1"/>
      <c r="BB1171" s="1"/>
      <c r="BC1171" s="1"/>
      <c r="BD1171" s="1"/>
      <c r="BE1171" s="1"/>
      <c r="BF1171" s="1"/>
      <c r="BG1171" s="1"/>
      <c r="BH1171" s="1"/>
      <c r="BI1171" s="1"/>
      <c r="BJ1171" s="1"/>
      <c r="BK1171" s="1"/>
      <c r="BL1171" s="1"/>
      <c r="BM1171" s="1"/>
      <c r="BN1171" s="1"/>
      <c r="BO1171" s="1"/>
      <c r="BP1171" s="1"/>
      <c r="BQ1171" s="1"/>
      <c r="BR1171" s="1"/>
      <c r="BS1171" s="1"/>
      <c r="BT1171" s="1"/>
      <c r="BU1171" s="1"/>
      <c r="BV1171" s="1"/>
      <c r="BW1171" s="1"/>
      <c r="BX1171" s="1"/>
      <c r="BY1171" s="1"/>
      <c r="BZ1171" s="1"/>
      <c r="CA1171" s="1"/>
      <c r="CB1171" s="1"/>
      <c r="CC1171" s="1"/>
      <c r="CD1171" s="1"/>
      <c r="CE1171" s="1"/>
      <c r="CF1171" s="1"/>
    </row>
    <row r="1172" spans="1:84" s="2" customFormat="1" ht="16.5" thickBot="1" x14ac:dyDescent="0.3">
      <c r="A1172" s="38">
        <v>1171</v>
      </c>
      <c r="B1172" s="64">
        <v>23</v>
      </c>
      <c r="C1172" s="135" t="s">
        <v>77</v>
      </c>
      <c r="D1172" s="149"/>
      <c r="E1172" s="130">
        <v>1107</v>
      </c>
      <c r="F1172" s="134">
        <v>159</v>
      </c>
      <c r="G1172" s="133">
        <v>0</v>
      </c>
      <c r="H1172" s="130">
        <v>1</v>
      </c>
      <c r="I1172" s="130" t="s">
        <v>107</v>
      </c>
      <c r="J1172" s="55"/>
      <c r="K1172" s="55" t="s">
        <v>77</v>
      </c>
      <c r="L1172" s="55"/>
      <c r="M1172" s="55"/>
      <c r="N1172" s="56"/>
      <c r="O1172" s="55"/>
      <c r="P1172" s="55"/>
      <c r="Q1172" s="55"/>
      <c r="R1172" s="55"/>
      <c r="S1172" s="55"/>
      <c r="T1172" s="54">
        <v>4</v>
      </c>
      <c r="U1172" s="53" t="s">
        <v>209</v>
      </c>
      <c r="V1172" s="40" t="s">
        <v>85</v>
      </c>
      <c r="W1172" s="15">
        <v>2</v>
      </c>
      <c r="X1172" s="15"/>
      <c r="Y1172" s="15" t="s">
        <v>71</v>
      </c>
      <c r="Z1172" s="15"/>
      <c r="AA1172" s="15"/>
      <c r="AB1172" s="5"/>
      <c r="AC1172" s="5"/>
      <c r="AD1172" s="5"/>
      <c r="AE1172" s="5"/>
      <c r="AF1172" s="4"/>
      <c r="AG1172" s="3"/>
      <c r="AH1172" s="67"/>
      <c r="AI1172"/>
      <c r="AJ1172" s="67"/>
      <c r="AK1172"/>
      <c r="AL1172" s="1"/>
      <c r="AM1172" s="1"/>
      <c r="AN1172" s="1"/>
      <c r="AO1172" s="39">
        <f t="shared" si="45"/>
        <v>0</v>
      </c>
      <c r="AP1172" s="39"/>
      <c r="AQ1172" s="39">
        <f t="shared" si="46"/>
        <v>0</v>
      </c>
      <c r="AR1172" s="1"/>
      <c r="AS1172" s="1"/>
      <c r="AT1172" s="1"/>
      <c r="AU1172" s="1"/>
      <c r="AV1172" s="1"/>
      <c r="AW1172" s="1"/>
      <c r="AX1172" s="1"/>
      <c r="AY1172" s="1"/>
      <c r="AZ1172" s="1"/>
      <c r="BA1172" s="1"/>
      <c r="BB1172" s="1"/>
      <c r="BC1172" s="1"/>
      <c r="BD1172" s="1"/>
      <c r="BE1172" s="1"/>
      <c r="BF1172" s="1"/>
      <c r="BG1172" s="1"/>
      <c r="BH1172" s="1"/>
      <c r="BI1172" s="1"/>
      <c r="BJ1172" s="1"/>
      <c r="BK1172" s="1"/>
      <c r="BL1172" s="1"/>
      <c r="BM1172" s="1"/>
      <c r="BN1172" s="1"/>
      <c r="BO1172" s="1"/>
      <c r="BP1172" s="1"/>
      <c r="BQ1172" s="1"/>
      <c r="BR1172" s="1"/>
      <c r="BS1172" s="1"/>
      <c r="BT1172" s="1"/>
      <c r="BU1172" s="1"/>
      <c r="BV1172" s="1"/>
      <c r="BW1172" s="1"/>
      <c r="BX1172" s="1"/>
      <c r="BY1172" s="1"/>
      <c r="BZ1172" s="1"/>
      <c r="CA1172" s="1"/>
      <c r="CB1172" s="1"/>
      <c r="CC1172" s="1"/>
      <c r="CD1172" s="1"/>
      <c r="CE1172" s="1"/>
      <c r="CF1172" s="1"/>
    </row>
    <row r="1173" spans="1:84" s="2" customFormat="1" ht="16.5" thickBot="1" x14ac:dyDescent="0.3">
      <c r="A1173" s="38">
        <v>1172</v>
      </c>
      <c r="B1173" s="64">
        <v>24</v>
      </c>
      <c r="C1173" s="72" t="s">
        <v>92</v>
      </c>
      <c r="D1173" s="71"/>
      <c r="E1173" s="68"/>
      <c r="F1173" s="70"/>
      <c r="G1173" s="59">
        <v>0</v>
      </c>
      <c r="H1173" s="69">
        <v>0</v>
      </c>
      <c r="I1173" s="69"/>
      <c r="J1173" s="68"/>
      <c r="K1173" s="68" t="s">
        <v>91</v>
      </c>
      <c r="L1173" s="55"/>
      <c r="M1173" s="55"/>
      <c r="N1173" s="56"/>
      <c r="O1173" s="55"/>
      <c r="P1173" s="55"/>
      <c r="Q1173" s="55"/>
      <c r="R1173" s="55"/>
      <c r="S1173" s="55"/>
      <c r="T1173" s="54">
        <v>4</v>
      </c>
      <c r="U1173" s="53" t="s">
        <v>209</v>
      </c>
      <c r="V1173" s="40" t="s">
        <v>85</v>
      </c>
      <c r="W1173" s="15">
        <v>2</v>
      </c>
      <c r="X1173" s="15"/>
      <c r="Y1173" s="15" t="s">
        <v>71</v>
      </c>
      <c r="Z1173" s="15"/>
      <c r="AA1173" s="15"/>
      <c r="AB1173" s="5"/>
      <c r="AC1173" s="5"/>
      <c r="AD1173" s="5"/>
      <c r="AE1173" s="5"/>
      <c r="AF1173" s="4"/>
      <c r="AG1173" s="3"/>
      <c r="AH1173" s="67"/>
      <c r="AI1173"/>
      <c r="AJ1173" s="67"/>
      <c r="AK1173"/>
      <c r="AL1173" s="1"/>
      <c r="AM1173" s="1"/>
      <c r="AN1173" s="1"/>
      <c r="AO1173" s="39">
        <f t="shared" si="45"/>
        <v>0</v>
      </c>
      <c r="AP1173" s="39"/>
      <c r="AQ1173" s="39">
        <f t="shared" si="46"/>
        <v>0</v>
      </c>
      <c r="AR1173" s="1"/>
      <c r="AS1173" s="1"/>
      <c r="AT1173" s="1"/>
      <c r="AU1173" s="1"/>
      <c r="AV1173" s="1"/>
      <c r="AW1173" s="1"/>
      <c r="AX1173" s="1"/>
      <c r="AY1173" s="1"/>
      <c r="AZ1173" s="1"/>
      <c r="BA1173" s="1"/>
      <c r="BB1173" s="1"/>
      <c r="BC1173" s="1"/>
      <c r="BD1173" s="1"/>
      <c r="BE1173" s="1"/>
      <c r="BF1173" s="1"/>
      <c r="BG1173" s="1"/>
      <c r="BH1173" s="1"/>
      <c r="BI1173" s="1"/>
      <c r="BJ1173" s="1"/>
      <c r="BK1173" s="1"/>
      <c r="BL1173" s="1"/>
      <c r="BM1173" s="1"/>
      <c r="BN1173" s="1"/>
      <c r="BO1173" s="1"/>
      <c r="BP1173" s="1"/>
      <c r="BQ1173" s="1"/>
      <c r="BR1173" s="1"/>
      <c r="BS1173" s="1"/>
      <c r="BT1173" s="1"/>
      <c r="BU1173" s="1"/>
      <c r="BV1173" s="1"/>
      <c r="BW1173" s="1"/>
      <c r="BX1173" s="1"/>
      <c r="BY1173" s="1"/>
      <c r="BZ1173" s="1"/>
      <c r="CA1173" s="1"/>
      <c r="CB1173" s="1"/>
      <c r="CC1173" s="1"/>
      <c r="CD1173" s="1"/>
      <c r="CE1173" s="1"/>
      <c r="CF1173" s="1"/>
    </row>
    <row r="1174" spans="1:84" x14ac:dyDescent="0.25">
      <c r="A1174" s="38">
        <v>1173</v>
      </c>
      <c r="B1174" s="64">
        <v>25</v>
      </c>
      <c r="C1174" s="66"/>
      <c r="D1174" s="65"/>
      <c r="E1174" s="55"/>
      <c r="F1174" s="56"/>
      <c r="G1174" s="59"/>
      <c r="H1174" s="58"/>
      <c r="I1174" s="58"/>
      <c r="J1174" s="55"/>
      <c r="K1174" s="55"/>
      <c r="L1174" s="55"/>
      <c r="M1174" s="55"/>
      <c r="N1174" s="56"/>
      <c r="O1174" s="55"/>
      <c r="P1174" s="55"/>
      <c r="Q1174" s="55"/>
      <c r="R1174" s="55"/>
      <c r="S1174" s="55"/>
      <c r="T1174" s="54">
        <v>4</v>
      </c>
      <c r="U1174" s="53" t="s">
        <v>209</v>
      </c>
      <c r="V1174" s="40" t="s">
        <v>85</v>
      </c>
      <c r="W1174" s="15">
        <v>2</v>
      </c>
      <c r="X1174" s="15"/>
      <c r="Y1174" s="15" t="s">
        <v>71</v>
      </c>
      <c r="Z1174" s="15"/>
      <c r="AA1174" s="15"/>
      <c r="AH1174" s="67"/>
      <c r="AI1174"/>
      <c r="AJ1174" s="67"/>
      <c r="AK1174"/>
      <c r="AO1174" s="39">
        <f t="shared" si="45"/>
        <v>0</v>
      </c>
      <c r="AP1174" s="39"/>
      <c r="AQ1174" s="39">
        <f t="shared" si="46"/>
        <v>0</v>
      </c>
    </row>
    <row r="1175" spans="1:84" x14ac:dyDescent="0.25">
      <c r="A1175" s="38">
        <v>1174</v>
      </c>
      <c r="B1175" s="64">
        <v>26</v>
      </c>
      <c r="C1175" s="63" t="s">
        <v>90</v>
      </c>
      <c r="D1175" s="62"/>
      <c r="E1175" s="61">
        <f>SUBTOTAL(9,G1153:G1173)</f>
        <v>5</v>
      </c>
      <c r="F1175" s="60"/>
      <c r="G1175" s="59"/>
      <c r="H1175" s="58"/>
      <c r="I1175" s="57"/>
      <c r="J1175" s="55"/>
      <c r="K1175" s="55" t="s">
        <v>89</v>
      </c>
      <c r="L1175" s="55"/>
      <c r="M1175" s="55"/>
      <c r="N1175" s="56"/>
      <c r="O1175" s="55"/>
      <c r="P1175" s="55"/>
      <c r="Q1175" s="55"/>
      <c r="R1175" s="55"/>
      <c r="S1175" s="55"/>
      <c r="T1175" s="54">
        <v>4</v>
      </c>
      <c r="U1175" s="53" t="s">
        <v>209</v>
      </c>
      <c r="V1175" s="40" t="s">
        <v>85</v>
      </c>
      <c r="W1175" s="15">
        <v>2</v>
      </c>
      <c r="X1175" s="15"/>
      <c r="Y1175" s="15" t="s">
        <v>71</v>
      </c>
      <c r="Z1175" s="15"/>
      <c r="AA1175" s="15"/>
      <c r="AH1175" s="67"/>
      <c r="AI1175"/>
      <c r="AJ1175" s="67"/>
      <c r="AK1175"/>
      <c r="AO1175" s="39">
        <f t="shared" si="45"/>
        <v>0</v>
      </c>
      <c r="AP1175" s="39"/>
      <c r="AQ1175" s="39">
        <f t="shared" si="46"/>
        <v>0</v>
      </c>
    </row>
    <row r="1176" spans="1:84" ht="16.5" thickBot="1" x14ac:dyDescent="0.3">
      <c r="A1176" s="38">
        <v>1175</v>
      </c>
      <c r="B1176" s="52">
        <v>27</v>
      </c>
      <c r="C1176" s="51" t="s">
        <v>88</v>
      </c>
      <c r="D1176" s="50"/>
      <c r="E1176" s="49">
        <f>SUBTOTAL(9,H1153:H1173)</f>
        <v>8</v>
      </c>
      <c r="F1176" s="48">
        <f>SUBTOTAL(9,H1153:H1169)</f>
        <v>5</v>
      </c>
      <c r="G1176" s="47"/>
      <c r="H1176" s="46"/>
      <c r="I1176" s="46"/>
      <c r="J1176" s="45"/>
      <c r="K1176" s="43" t="s">
        <v>87</v>
      </c>
      <c r="L1176" s="43"/>
      <c r="M1176" s="43"/>
      <c r="N1176" s="44"/>
      <c r="O1176" s="43"/>
      <c r="P1176" s="43"/>
      <c r="Q1176" s="43"/>
      <c r="R1176" s="43"/>
      <c r="S1176" s="43"/>
      <c r="T1176" s="42">
        <v>4</v>
      </c>
      <c r="U1176" s="148" t="s">
        <v>209</v>
      </c>
      <c r="V1176" s="40" t="s">
        <v>85</v>
      </c>
      <c r="W1176" s="15">
        <v>2</v>
      </c>
      <c r="X1176" s="15"/>
      <c r="Y1176" s="15" t="s">
        <v>71</v>
      </c>
      <c r="Z1176" s="15"/>
      <c r="AA1176" s="15"/>
      <c r="AH1176" s="67"/>
      <c r="AI1176"/>
      <c r="AJ1176" s="67"/>
      <c r="AK1176"/>
      <c r="AO1176" s="39">
        <f t="shared" si="45"/>
        <v>0</v>
      </c>
      <c r="AP1176" s="39"/>
      <c r="AQ1176" s="39">
        <f t="shared" si="46"/>
        <v>0</v>
      </c>
    </row>
    <row r="1177" spans="1:84" ht="16.5" thickBot="1" x14ac:dyDescent="0.3">
      <c r="A1177" s="38">
        <v>1176</v>
      </c>
      <c r="G1177" s="13"/>
      <c r="N1177" s="147"/>
      <c r="O1177" s="146"/>
      <c r="P1177" s="146"/>
      <c r="U1177" s="2" t="s">
        <v>194</v>
      </c>
      <c r="V1177" s="40"/>
      <c r="W1177" s="15"/>
      <c r="X1177" s="15"/>
      <c r="Y1177" s="15" t="s">
        <v>71</v>
      </c>
      <c r="Z1177" s="15"/>
      <c r="AA1177" s="15"/>
      <c r="AH1177" s="67"/>
      <c r="AI1177"/>
      <c r="AJ1177" s="67"/>
      <c r="AK1177"/>
      <c r="AO1177" s="39">
        <f t="shared" si="45"/>
        <v>0</v>
      </c>
      <c r="AP1177" s="39"/>
      <c r="AQ1177" s="39">
        <f t="shared" si="46"/>
        <v>0</v>
      </c>
    </row>
    <row r="1178" spans="1:84" x14ac:dyDescent="0.25">
      <c r="A1178" s="75">
        <v>1177</v>
      </c>
      <c r="B1178" s="105">
        <v>1</v>
      </c>
      <c r="C1178" s="104" t="s">
        <v>25</v>
      </c>
      <c r="D1178" s="103"/>
      <c r="E1178" s="101"/>
      <c r="F1178" s="102"/>
      <c r="G1178" s="101" t="s">
        <v>206</v>
      </c>
      <c r="H1178" s="98"/>
      <c r="I1178" s="98"/>
      <c r="J1178" s="98"/>
      <c r="K1178" s="100" t="s">
        <v>118</v>
      </c>
      <c r="L1178" s="98"/>
      <c r="M1178" s="98"/>
      <c r="N1178" s="99"/>
      <c r="O1178" s="145"/>
      <c r="P1178" s="145"/>
      <c r="Q1178" s="98"/>
      <c r="R1178" s="98"/>
      <c r="S1178" s="98"/>
      <c r="T1178" s="97">
        <v>2</v>
      </c>
      <c r="U1178" s="96" t="s">
        <v>206</v>
      </c>
      <c r="V1178" s="40" t="s">
        <v>135</v>
      </c>
      <c r="W1178" s="15"/>
      <c r="X1178" s="15"/>
      <c r="Y1178" s="15" t="s">
        <v>71</v>
      </c>
      <c r="Z1178" s="15"/>
      <c r="AA1178" s="15"/>
      <c r="AH1178" s="67"/>
      <c r="AI1178"/>
      <c r="AJ1178" s="67"/>
      <c r="AK1178"/>
      <c r="AO1178" s="39">
        <f t="shared" si="45"/>
        <v>0</v>
      </c>
      <c r="AP1178" s="39"/>
      <c r="AQ1178" s="39">
        <f t="shared" si="46"/>
        <v>0</v>
      </c>
    </row>
    <row r="1179" spans="1:84" ht="16.5" thickBot="1" x14ac:dyDescent="0.3">
      <c r="A1179" s="75">
        <v>1178</v>
      </c>
      <c r="B1179" s="64">
        <v>2</v>
      </c>
      <c r="C1179" s="66" t="s">
        <v>116</v>
      </c>
      <c r="D1179" s="65"/>
      <c r="E1179" s="55"/>
      <c r="F1179" s="56"/>
      <c r="H1179" s="55"/>
      <c r="I1179" s="58"/>
      <c r="J1179" s="55"/>
      <c r="K1179" s="55" t="s">
        <v>115</v>
      </c>
      <c r="L1179" s="55"/>
      <c r="M1179" s="55"/>
      <c r="N1179" s="144"/>
      <c r="O1179" s="143"/>
      <c r="P1179" s="143"/>
      <c r="Q1179" s="55"/>
      <c r="R1179" s="55"/>
      <c r="S1179" s="55"/>
      <c r="T1179" s="54">
        <v>2</v>
      </c>
      <c r="U1179" s="53" t="s">
        <v>206</v>
      </c>
      <c r="V1179" s="40" t="s">
        <v>134</v>
      </c>
      <c r="W1179" s="15"/>
      <c r="X1179" s="15"/>
      <c r="Y1179" s="15" t="s">
        <v>71</v>
      </c>
      <c r="Z1179" s="15"/>
      <c r="AA1179" s="15"/>
      <c r="AH1179" s="67"/>
      <c r="AI1179"/>
      <c r="AJ1179" s="67"/>
      <c r="AK1179"/>
      <c r="AO1179" s="39">
        <f t="shared" si="45"/>
        <v>0</v>
      </c>
      <c r="AP1179" s="39"/>
      <c r="AQ1179" s="39">
        <f t="shared" si="46"/>
        <v>0</v>
      </c>
    </row>
    <row r="1180" spans="1:84" ht="16.5" hidden="1" thickBot="1" x14ac:dyDescent="0.3">
      <c r="A1180" s="75">
        <v>1179</v>
      </c>
      <c r="B1180" s="64">
        <v>3</v>
      </c>
      <c r="C1180" s="79" t="s">
        <v>113</v>
      </c>
      <c r="D1180" s="78"/>
      <c r="E1180" s="55"/>
      <c r="F1180" s="56"/>
      <c r="H1180" s="55"/>
      <c r="I1180" s="58"/>
      <c r="J1180" s="55"/>
      <c r="K1180" s="55" t="s">
        <v>103</v>
      </c>
      <c r="L1180" s="55"/>
      <c r="M1180" s="55"/>
      <c r="N1180" s="56"/>
      <c r="O1180" s="55"/>
      <c r="P1180" s="55"/>
      <c r="Q1180" s="55"/>
      <c r="R1180" s="55"/>
      <c r="S1180" s="55"/>
      <c r="T1180" s="55"/>
      <c r="U1180" s="53" t="s">
        <v>206</v>
      </c>
      <c r="V1180" s="40" t="s">
        <v>133</v>
      </c>
      <c r="W1180" s="15"/>
      <c r="X1180" s="15"/>
      <c r="Y1180" s="15" t="s">
        <v>71</v>
      </c>
      <c r="Z1180" s="15"/>
      <c r="AA1180" s="15"/>
      <c r="AH1180" s="67"/>
      <c r="AI1180"/>
      <c r="AJ1180" s="67"/>
      <c r="AK1180"/>
      <c r="AO1180" s="39" t="str">
        <f t="shared" si="45"/>
        <v>BOC District 2</v>
      </c>
      <c r="AP1180" s="39"/>
      <c r="AQ1180" s="39">
        <f t="shared" si="46"/>
        <v>0</v>
      </c>
    </row>
    <row r="1181" spans="1:84" s="2" customFormat="1" hidden="1" thickBot="1" x14ac:dyDescent="0.3">
      <c r="A1181" s="75">
        <v>1180</v>
      </c>
      <c r="B1181" s="64">
        <v>4</v>
      </c>
      <c r="C1181" s="66" t="str">
        <f>IF(G1181=1,AO1181," ")</f>
        <v xml:space="preserve"> </v>
      </c>
      <c r="D1181" s="65"/>
      <c r="E1181" s="55"/>
      <c r="F1181" s="56"/>
      <c r="G1181" s="58"/>
      <c r="H1181" s="58"/>
      <c r="I1181" s="58" t="str">
        <f>IF(C1181=$AI$5,$AJ$5," ")</f>
        <v xml:space="preserve"> </v>
      </c>
      <c r="J1181" s="55"/>
      <c r="K1181" s="55" t="s">
        <v>103</v>
      </c>
      <c r="L1181" s="55"/>
      <c r="M1181" s="55"/>
      <c r="N1181" s="144"/>
      <c r="O1181" s="143"/>
      <c r="P1181" s="143"/>
      <c r="Q1181" s="55"/>
      <c r="R1181" s="55"/>
      <c r="S1181" s="55"/>
      <c r="T1181" s="55"/>
      <c r="U1181" s="53" t="s">
        <v>206</v>
      </c>
      <c r="V1181" s="40" t="s">
        <v>133</v>
      </c>
      <c r="W1181" s="15"/>
      <c r="X1181" s="15"/>
      <c r="Y1181" s="15" t="s">
        <v>71</v>
      </c>
      <c r="Z1181" s="15"/>
      <c r="AA1181" s="15"/>
      <c r="AB1181" s="5"/>
      <c r="AC1181" s="5"/>
      <c r="AD1181" s="5"/>
      <c r="AE1181" s="5"/>
      <c r="AF1181" s="4"/>
      <c r="AG1181" s="3"/>
      <c r="AH1181" s="67"/>
      <c r="AI1181"/>
      <c r="AJ1181" s="67"/>
      <c r="AK1181"/>
      <c r="AL1181" s="1"/>
      <c r="AM1181" s="1"/>
      <c r="AN1181" s="1"/>
      <c r="AO1181" s="39" t="str">
        <f t="shared" si="45"/>
        <v xml:space="preserve">Alicia Adams </v>
      </c>
      <c r="AP1181" s="39"/>
      <c r="AQ1181" s="39">
        <f t="shared" si="46"/>
        <v>0</v>
      </c>
      <c r="AR1181" s="1"/>
      <c r="AS1181" s="1"/>
      <c r="AT1181" s="1"/>
      <c r="AU1181" s="1"/>
      <c r="AV1181" s="1"/>
      <c r="AW1181" s="1"/>
      <c r="AX1181" s="1"/>
      <c r="AY1181" s="1"/>
      <c r="AZ1181" s="1"/>
      <c r="BA1181" s="1"/>
      <c r="BB1181" s="1"/>
      <c r="BC1181" s="1"/>
      <c r="BD1181" s="1"/>
      <c r="BE1181" s="1"/>
      <c r="BF1181" s="1"/>
      <c r="BG1181" s="1"/>
      <c r="BH1181" s="1"/>
      <c r="BI1181" s="1"/>
      <c r="BJ1181" s="1"/>
      <c r="BK1181" s="1"/>
      <c r="BL1181" s="1"/>
      <c r="BM1181" s="1"/>
      <c r="BN1181" s="1"/>
      <c r="BO1181" s="1"/>
      <c r="BP1181" s="1"/>
      <c r="BQ1181" s="1"/>
      <c r="BR1181" s="1"/>
      <c r="BS1181" s="1"/>
      <c r="BT1181" s="1"/>
      <c r="BU1181" s="1"/>
      <c r="BV1181" s="1"/>
      <c r="BW1181" s="1"/>
      <c r="BX1181" s="1"/>
      <c r="BY1181" s="1"/>
      <c r="BZ1181" s="1"/>
      <c r="CA1181" s="1"/>
      <c r="CB1181" s="1"/>
      <c r="CC1181" s="1"/>
      <c r="CD1181" s="1"/>
      <c r="CE1181" s="1"/>
      <c r="CF1181" s="1"/>
    </row>
    <row r="1182" spans="1:84" s="2" customFormat="1" hidden="1" thickBot="1" x14ac:dyDescent="0.3">
      <c r="A1182" s="75">
        <v>1181</v>
      </c>
      <c r="B1182" s="64">
        <v>5</v>
      </c>
      <c r="C1182" s="66" t="str">
        <f>IF(G1182=1,AO1182," ")</f>
        <v xml:space="preserve"> </v>
      </c>
      <c r="D1182" s="65"/>
      <c r="E1182" s="55"/>
      <c r="F1182" s="56"/>
      <c r="G1182" s="58"/>
      <c r="H1182" s="58"/>
      <c r="I1182" s="58" t="str">
        <f>IF(C1182=$AI$6,$AJ$6," ")</f>
        <v xml:space="preserve"> </v>
      </c>
      <c r="J1182" s="55"/>
      <c r="K1182" s="55" t="s">
        <v>103</v>
      </c>
      <c r="L1182" s="55"/>
      <c r="M1182" s="55"/>
      <c r="N1182" s="144"/>
      <c r="O1182" s="143"/>
      <c r="P1182" s="143"/>
      <c r="Q1182" s="55"/>
      <c r="R1182" s="55"/>
      <c r="S1182" s="55"/>
      <c r="T1182" s="55"/>
      <c r="U1182" s="53" t="s">
        <v>206</v>
      </c>
      <c r="V1182" s="40" t="s">
        <v>133</v>
      </c>
      <c r="W1182" s="15"/>
      <c r="X1182" s="15"/>
      <c r="Y1182" s="15" t="s">
        <v>71</v>
      </c>
      <c r="Z1182" s="15"/>
      <c r="AA1182" s="15"/>
      <c r="AB1182" s="5"/>
      <c r="AC1182" s="5"/>
      <c r="AD1182" s="5"/>
      <c r="AE1182" s="5"/>
      <c r="AF1182" s="4"/>
      <c r="AG1182" s="3"/>
      <c r="AH1182" s="67"/>
      <c r="AI1182"/>
      <c r="AJ1182" s="67"/>
      <c r="AK1182"/>
      <c r="AL1182" s="1"/>
      <c r="AM1182" s="1"/>
      <c r="AN1182" s="1"/>
      <c r="AO1182" s="39" t="str">
        <f t="shared" si="45"/>
        <v>Erick Allen</v>
      </c>
      <c r="AP1182" s="39"/>
      <c r="AQ1182" s="39">
        <f t="shared" si="46"/>
        <v>0</v>
      </c>
      <c r="AR1182" s="1"/>
      <c r="AS1182" s="1"/>
      <c r="AT1182" s="1"/>
      <c r="AU1182" s="1"/>
      <c r="AV1182" s="1"/>
      <c r="AW1182" s="1"/>
      <c r="AX1182" s="1"/>
      <c r="AY1182" s="1"/>
      <c r="AZ1182" s="1"/>
      <c r="BA1182" s="1"/>
      <c r="BB1182" s="1"/>
      <c r="BC1182" s="1"/>
      <c r="BD1182" s="1"/>
      <c r="BE1182" s="1"/>
      <c r="BF1182" s="1"/>
      <c r="BG1182" s="1"/>
      <c r="BH1182" s="1"/>
      <c r="BI1182" s="1"/>
      <c r="BJ1182" s="1"/>
      <c r="BK1182" s="1"/>
      <c r="BL1182" s="1"/>
      <c r="BM1182" s="1"/>
      <c r="BN1182" s="1"/>
      <c r="BO1182" s="1"/>
      <c r="BP1182" s="1"/>
      <c r="BQ1182" s="1"/>
      <c r="BR1182" s="1"/>
      <c r="BS1182" s="1"/>
      <c r="BT1182" s="1"/>
      <c r="BU1182" s="1"/>
      <c r="BV1182" s="1"/>
      <c r="BW1182" s="1"/>
      <c r="BX1182" s="1"/>
      <c r="BY1182" s="1"/>
      <c r="BZ1182" s="1"/>
      <c r="CA1182" s="1"/>
      <c r="CB1182" s="1"/>
      <c r="CC1182" s="1"/>
      <c r="CD1182" s="1"/>
      <c r="CE1182" s="1"/>
      <c r="CF1182" s="1"/>
    </row>
    <row r="1183" spans="1:84" s="2" customFormat="1" hidden="1" thickBot="1" x14ac:dyDescent="0.3">
      <c r="A1183" s="75">
        <v>1182</v>
      </c>
      <c r="B1183" s="64">
        <v>6</v>
      </c>
      <c r="C1183" s="66" t="str">
        <f>IF(G1183=1,AO1183," ")</f>
        <v xml:space="preserve"> </v>
      </c>
      <c r="D1183" s="65"/>
      <c r="E1183" s="55"/>
      <c r="F1183" s="56"/>
      <c r="G1183" s="58"/>
      <c r="H1183" s="58"/>
      <c r="I1183" s="58" t="str">
        <f>IF(C1183=$AI$7,$AJ$7," ")</f>
        <v xml:space="preserve"> </v>
      </c>
      <c r="J1183" s="55"/>
      <c r="K1183" s="55" t="s">
        <v>103</v>
      </c>
      <c r="L1183" s="55"/>
      <c r="M1183" s="55"/>
      <c r="N1183" s="144"/>
      <c r="O1183" s="143"/>
      <c r="P1183" s="143"/>
      <c r="Q1183" s="55"/>
      <c r="R1183" s="55"/>
      <c r="S1183" s="55"/>
      <c r="T1183" s="55"/>
      <c r="U1183" s="53" t="s">
        <v>206</v>
      </c>
      <c r="V1183" s="40" t="s">
        <v>133</v>
      </c>
      <c r="W1183" s="15"/>
      <c r="X1183" s="15"/>
      <c r="Y1183" s="15" t="s">
        <v>71</v>
      </c>
      <c r="Z1183" s="15"/>
      <c r="AA1183" s="15"/>
      <c r="AB1183" s="5"/>
      <c r="AC1183" s="5"/>
      <c r="AD1183" s="5"/>
      <c r="AE1183" s="5"/>
      <c r="AF1183" s="4"/>
      <c r="AG1183" s="3"/>
      <c r="AH1183" s="67"/>
      <c r="AI1183"/>
      <c r="AJ1183" s="67"/>
      <c r="AK1183"/>
      <c r="AL1183" s="1"/>
      <c r="AM1183" s="1"/>
      <c r="AN1183" s="1"/>
      <c r="AO1183" s="39" t="str">
        <f t="shared" si="45"/>
        <v>Jaha V. Howard</v>
      </c>
      <c r="AP1183" s="39"/>
      <c r="AQ1183" s="39">
        <f t="shared" si="46"/>
        <v>0</v>
      </c>
      <c r="AR1183" s="1"/>
      <c r="AS1183" s="1"/>
      <c r="AT1183" s="1"/>
      <c r="AU1183" s="1"/>
      <c r="AV1183" s="1"/>
      <c r="AW1183" s="1"/>
      <c r="AX1183" s="1"/>
      <c r="AY1183" s="1"/>
      <c r="AZ1183" s="1"/>
      <c r="BA1183" s="1"/>
      <c r="BB1183" s="1"/>
      <c r="BC1183" s="1"/>
      <c r="BD1183" s="1"/>
      <c r="BE1183" s="1"/>
      <c r="BF1183" s="1"/>
      <c r="BG1183" s="1"/>
      <c r="BH1183" s="1"/>
      <c r="BI1183" s="1"/>
      <c r="BJ1183" s="1"/>
      <c r="BK1183" s="1"/>
      <c r="BL1183" s="1"/>
      <c r="BM1183" s="1"/>
      <c r="BN1183" s="1"/>
      <c r="BO1183" s="1"/>
      <c r="BP1183" s="1"/>
      <c r="BQ1183" s="1"/>
      <c r="BR1183" s="1"/>
      <c r="BS1183" s="1"/>
      <c r="BT1183" s="1"/>
      <c r="BU1183" s="1"/>
      <c r="BV1183" s="1"/>
      <c r="BW1183" s="1"/>
      <c r="BX1183" s="1"/>
      <c r="BY1183" s="1"/>
      <c r="BZ1183" s="1"/>
      <c r="CA1183" s="1"/>
      <c r="CB1183" s="1"/>
      <c r="CC1183" s="1"/>
      <c r="CD1183" s="1"/>
      <c r="CE1183" s="1"/>
      <c r="CF1183" s="1"/>
    </row>
    <row r="1184" spans="1:84" s="2" customFormat="1" hidden="1" thickBot="1" x14ac:dyDescent="0.3">
      <c r="A1184" s="75">
        <v>1183</v>
      </c>
      <c r="B1184" s="64">
        <v>7</v>
      </c>
      <c r="C1184" s="66" t="str">
        <f>IF(G1184=1,AO1184," ")</f>
        <v xml:space="preserve"> </v>
      </c>
      <c r="D1184" s="65"/>
      <c r="E1184" s="55"/>
      <c r="F1184" s="56"/>
      <c r="G1184" s="58"/>
      <c r="H1184" s="58"/>
      <c r="I1184" s="58" t="str">
        <f>IF(C1184=$AI$8,$AJ$8," ")</f>
        <v xml:space="preserve"> </v>
      </c>
      <c r="J1184" s="55"/>
      <c r="K1184" s="55" t="s">
        <v>103</v>
      </c>
      <c r="L1184" s="55"/>
      <c r="M1184" s="55"/>
      <c r="N1184" s="144"/>
      <c r="O1184" s="143"/>
      <c r="P1184" s="143"/>
      <c r="Q1184" s="55"/>
      <c r="R1184" s="55"/>
      <c r="S1184" s="55"/>
      <c r="T1184" s="55"/>
      <c r="U1184" s="53" t="s">
        <v>206</v>
      </c>
      <c r="V1184" s="40" t="s">
        <v>133</v>
      </c>
      <c r="W1184" s="15"/>
      <c r="X1184" s="15"/>
      <c r="Y1184" s="15" t="s">
        <v>71</v>
      </c>
      <c r="Z1184" s="15"/>
      <c r="AA1184" s="15"/>
      <c r="AB1184" s="5"/>
      <c r="AC1184" s="5"/>
      <c r="AD1184" s="5"/>
      <c r="AE1184" s="5"/>
      <c r="AF1184" s="4"/>
      <c r="AG1184" s="3"/>
      <c r="AH1184" s="67"/>
      <c r="AI1184"/>
      <c r="AJ1184" s="67"/>
      <c r="AK1184"/>
      <c r="AL1184" s="1"/>
      <c r="AM1184" s="1"/>
      <c r="AN1184" s="1"/>
      <c r="AO1184" s="39" t="str">
        <f t="shared" si="45"/>
        <v>Tanisha Whorton</v>
      </c>
      <c r="AP1184" s="39"/>
      <c r="AQ1184" s="39">
        <f t="shared" si="46"/>
        <v>0</v>
      </c>
      <c r="AR1184" s="1"/>
      <c r="AS1184" s="1"/>
      <c r="AT1184" s="1"/>
      <c r="AU1184" s="1"/>
      <c r="AV1184" s="1"/>
      <c r="AW1184" s="1"/>
      <c r="AX1184" s="1"/>
      <c r="AY1184" s="1"/>
      <c r="AZ1184" s="1"/>
      <c r="BA1184" s="1"/>
      <c r="BB1184" s="1"/>
      <c r="BC1184" s="1"/>
      <c r="BD1184" s="1"/>
      <c r="BE1184" s="1"/>
      <c r="BF1184" s="1"/>
      <c r="BG1184" s="1"/>
      <c r="BH1184" s="1"/>
      <c r="BI1184" s="1"/>
      <c r="BJ1184" s="1"/>
      <c r="BK1184" s="1"/>
      <c r="BL1184" s="1"/>
      <c r="BM1184" s="1"/>
      <c r="BN1184" s="1"/>
      <c r="BO1184" s="1"/>
      <c r="BP1184" s="1"/>
      <c r="BQ1184" s="1"/>
      <c r="BR1184" s="1"/>
      <c r="BS1184" s="1"/>
      <c r="BT1184" s="1"/>
      <c r="BU1184" s="1"/>
      <c r="BV1184" s="1"/>
      <c r="BW1184" s="1"/>
      <c r="BX1184" s="1"/>
      <c r="BY1184" s="1"/>
      <c r="BZ1184" s="1"/>
      <c r="CA1184" s="1"/>
      <c r="CB1184" s="1"/>
      <c r="CC1184" s="1"/>
      <c r="CD1184" s="1"/>
      <c r="CE1184" s="1"/>
      <c r="CF1184" s="1"/>
    </row>
    <row r="1185" spans="1:84" s="2" customFormat="1" hidden="1" thickBot="1" x14ac:dyDescent="0.3">
      <c r="A1185" s="75">
        <v>1184</v>
      </c>
      <c r="B1185" s="64">
        <v>8</v>
      </c>
      <c r="C1185" s="66" t="str">
        <f>IF(G1185=1,AO1185," ")</f>
        <v xml:space="preserve"> </v>
      </c>
      <c r="D1185" s="65"/>
      <c r="E1185" s="55"/>
      <c r="F1185" s="56"/>
      <c r="G1185" s="58"/>
      <c r="H1185" s="58"/>
      <c r="I1185" s="58" t="str">
        <f>IF(C1185=$AI$9,$AJ$9," ")</f>
        <v xml:space="preserve"> </v>
      </c>
      <c r="J1185" s="55"/>
      <c r="K1185" s="55" t="s">
        <v>103</v>
      </c>
      <c r="L1185" s="55"/>
      <c r="M1185" s="55"/>
      <c r="N1185" s="144"/>
      <c r="O1185" s="143"/>
      <c r="P1185" s="143"/>
      <c r="Q1185" s="55"/>
      <c r="R1185" s="55"/>
      <c r="S1185" s="55"/>
      <c r="T1185" s="55"/>
      <c r="U1185" s="53" t="s">
        <v>206</v>
      </c>
      <c r="V1185" s="40" t="s">
        <v>133</v>
      </c>
      <c r="W1185" s="15"/>
      <c r="X1185" s="15"/>
      <c r="Y1185" s="15" t="s">
        <v>71</v>
      </c>
      <c r="Z1185" s="15"/>
      <c r="AA1185" s="15"/>
      <c r="AB1185" s="5"/>
      <c r="AC1185" s="5"/>
      <c r="AD1185" s="5"/>
      <c r="AE1185" s="5"/>
      <c r="AF1185" s="4"/>
      <c r="AG1185" s="3"/>
      <c r="AH1185" s="67"/>
      <c r="AI1185"/>
      <c r="AJ1185" s="67"/>
      <c r="AK1185"/>
      <c r="AL1185" s="1"/>
      <c r="AM1185" s="1"/>
      <c r="AN1185" s="1"/>
      <c r="AO1185" s="39" t="str">
        <f t="shared" si="45"/>
        <v>Tracy Stevenson</v>
      </c>
      <c r="AP1185" s="39"/>
      <c r="AQ1185" s="39">
        <f t="shared" si="46"/>
        <v>0</v>
      </c>
      <c r="AR1185" s="1"/>
      <c r="AS1185" s="1"/>
      <c r="AT1185" s="1"/>
      <c r="AU1185" s="1"/>
      <c r="AV1185" s="1"/>
      <c r="AW1185" s="1"/>
      <c r="AX1185" s="1"/>
      <c r="AY1185" s="1"/>
      <c r="AZ1185" s="1"/>
      <c r="BA1185" s="1"/>
      <c r="BB1185" s="1"/>
      <c r="BC1185" s="1"/>
      <c r="BD1185" s="1"/>
      <c r="BE1185" s="1"/>
      <c r="BF1185" s="1"/>
      <c r="BG1185" s="1"/>
      <c r="BH1185" s="1"/>
      <c r="BI1185" s="1"/>
      <c r="BJ1185" s="1"/>
      <c r="BK1185" s="1"/>
      <c r="BL1185" s="1"/>
      <c r="BM1185" s="1"/>
      <c r="BN1185" s="1"/>
      <c r="BO1185" s="1"/>
      <c r="BP1185" s="1"/>
      <c r="BQ1185" s="1"/>
      <c r="BR1185" s="1"/>
      <c r="BS1185" s="1"/>
      <c r="BT1185" s="1"/>
      <c r="BU1185" s="1"/>
      <c r="BV1185" s="1"/>
      <c r="BW1185" s="1"/>
      <c r="BX1185" s="1"/>
      <c r="BY1185" s="1"/>
      <c r="BZ1185" s="1"/>
      <c r="CA1185" s="1"/>
      <c r="CB1185" s="1"/>
      <c r="CC1185" s="1"/>
      <c r="CD1185" s="1"/>
      <c r="CE1185" s="1"/>
      <c r="CF1185" s="1"/>
    </row>
    <row r="1186" spans="1:84" s="2" customFormat="1" hidden="1" thickBot="1" x14ac:dyDescent="0.3">
      <c r="A1186" s="75">
        <v>1185</v>
      </c>
      <c r="B1186" s="64">
        <v>9</v>
      </c>
      <c r="C1186" s="74" t="str">
        <f>IF(G1186=1,AQ1186,IF(G1186="BLK",$AI$17," "))</f>
        <v xml:space="preserve"> </v>
      </c>
      <c r="D1186" s="129"/>
      <c r="E1186" s="55"/>
      <c r="F1186" s="56"/>
      <c r="G1186" s="58"/>
      <c r="H1186" s="58"/>
      <c r="I1186" s="58" t="str">
        <f>IF(C1186=$AI$10,$AJ$10," ")</f>
        <v xml:space="preserve"> </v>
      </c>
      <c r="J1186" s="55"/>
      <c r="K1186" s="55" t="s">
        <v>103</v>
      </c>
      <c r="L1186" s="55"/>
      <c r="M1186" s="55"/>
      <c r="N1186" s="144"/>
      <c r="O1186" s="143"/>
      <c r="P1186" s="143"/>
      <c r="Q1186" s="55"/>
      <c r="R1186" s="55"/>
      <c r="S1186" s="55"/>
      <c r="T1186" s="55"/>
      <c r="U1186" s="53" t="s">
        <v>206</v>
      </c>
      <c r="V1186" s="40" t="s">
        <v>133</v>
      </c>
      <c r="W1186" s="15"/>
      <c r="X1186" s="15"/>
      <c r="Y1186" s="15" t="s">
        <v>71</v>
      </c>
      <c r="Z1186" s="15"/>
      <c r="AA1186" s="15"/>
      <c r="AB1186" s="5"/>
      <c r="AC1186" s="5"/>
      <c r="AD1186" s="5"/>
      <c r="AE1186" s="5"/>
      <c r="AF1186" s="4"/>
      <c r="AG1186" s="3"/>
      <c r="AH1186" s="67"/>
      <c r="AI1186"/>
      <c r="AJ1186" s="67"/>
      <c r="AK1186"/>
      <c r="AL1186" s="1"/>
      <c r="AM1186" s="1"/>
      <c r="AN1186" s="1"/>
      <c r="AO1186" s="39" t="str">
        <f t="shared" si="45"/>
        <v>BLANK</v>
      </c>
      <c r="AP1186" s="39"/>
      <c r="AQ1186" s="39">
        <f t="shared" si="46"/>
        <v>0</v>
      </c>
      <c r="AR1186" s="1"/>
      <c r="AS1186" s="1"/>
      <c r="AT1186" s="1"/>
      <c r="AU1186" s="1"/>
      <c r="AV1186" s="1"/>
      <c r="AW1186" s="1"/>
      <c r="AX1186" s="1"/>
      <c r="AY1186" s="1"/>
      <c r="AZ1186" s="1"/>
      <c r="BA1186" s="1"/>
      <c r="BB1186" s="1"/>
      <c r="BC1186" s="1"/>
      <c r="BD1186" s="1"/>
      <c r="BE1186" s="1"/>
      <c r="BF1186" s="1"/>
      <c r="BG1186" s="1"/>
      <c r="BH1186" s="1"/>
      <c r="BI1186" s="1"/>
      <c r="BJ1186" s="1"/>
      <c r="BK1186" s="1"/>
      <c r="BL1186" s="1"/>
      <c r="BM1186" s="1"/>
      <c r="BN1186" s="1"/>
      <c r="BO1186" s="1"/>
      <c r="BP1186" s="1"/>
      <c r="BQ1186" s="1"/>
      <c r="BR1186" s="1"/>
      <c r="BS1186" s="1"/>
      <c r="BT1186" s="1"/>
      <c r="BU1186" s="1"/>
      <c r="BV1186" s="1"/>
      <c r="BW1186" s="1"/>
      <c r="BX1186" s="1"/>
      <c r="BY1186" s="1"/>
      <c r="BZ1186" s="1"/>
      <c r="CA1186" s="1"/>
      <c r="CB1186" s="1"/>
      <c r="CC1186" s="1"/>
      <c r="CD1186" s="1"/>
      <c r="CE1186" s="1"/>
      <c r="CF1186" s="1"/>
    </row>
    <row r="1187" spans="1:84" s="2" customFormat="1" hidden="1" thickBot="1" x14ac:dyDescent="0.3">
      <c r="A1187" s="75">
        <v>1186</v>
      </c>
      <c r="B1187" s="64">
        <v>10</v>
      </c>
      <c r="C1187" s="66" t="str">
        <f>IF(G1187=1,AO1187," ")</f>
        <v xml:space="preserve"> </v>
      </c>
      <c r="D1187" s="65"/>
      <c r="E1187" s="55"/>
      <c r="F1187" s="56"/>
      <c r="G1187" s="58"/>
      <c r="H1187" s="58"/>
      <c r="I1187" s="58" t="str">
        <f>IF(C1187=$AI$10,$AJ$10," ")</f>
        <v xml:space="preserve"> </v>
      </c>
      <c r="J1187" s="55"/>
      <c r="K1187" s="55" t="s">
        <v>103</v>
      </c>
      <c r="L1187" s="55"/>
      <c r="M1187" s="55"/>
      <c r="N1187" s="144"/>
      <c r="O1187" s="143"/>
      <c r="P1187" s="143"/>
      <c r="Q1187" s="55"/>
      <c r="R1187" s="55"/>
      <c r="S1187" s="55"/>
      <c r="T1187" s="55"/>
      <c r="U1187" s="53" t="s">
        <v>206</v>
      </c>
      <c r="V1187" s="40" t="s">
        <v>133</v>
      </c>
      <c r="W1187" s="15"/>
      <c r="X1187" s="15"/>
      <c r="Y1187" s="15" t="s">
        <v>71</v>
      </c>
      <c r="Z1187" s="15"/>
      <c r="AA1187" s="15"/>
      <c r="AB1187" s="5"/>
      <c r="AC1187" s="5"/>
      <c r="AD1187" s="5"/>
      <c r="AE1187" s="5"/>
      <c r="AF1187" s="4"/>
      <c r="AG1187" s="3"/>
      <c r="AH1187" s="67"/>
      <c r="AI1187"/>
      <c r="AJ1187" s="67"/>
      <c r="AK1187"/>
      <c r="AL1187" s="1"/>
      <c r="AM1187" s="1"/>
      <c r="AN1187" s="1"/>
      <c r="AO1187" s="39" t="str">
        <f t="shared" si="45"/>
        <v>Write In</v>
      </c>
      <c r="AP1187" s="39"/>
      <c r="AQ1187" s="39">
        <f t="shared" si="46"/>
        <v>0</v>
      </c>
      <c r="AR1187" s="1"/>
      <c r="AS1187" s="1"/>
      <c r="AT1187" s="1"/>
      <c r="AU1187" s="1"/>
      <c r="AV1187" s="1"/>
      <c r="AW1187" s="1"/>
      <c r="AX1187" s="1"/>
      <c r="AY1187" s="1"/>
      <c r="AZ1187" s="1"/>
      <c r="BA1187" s="1"/>
      <c r="BB1187" s="1"/>
      <c r="BC1187" s="1"/>
      <c r="BD1187" s="1"/>
      <c r="BE1187" s="1"/>
      <c r="BF1187" s="1"/>
      <c r="BG1187" s="1"/>
      <c r="BH1187" s="1"/>
      <c r="BI1187" s="1"/>
      <c r="BJ1187" s="1"/>
      <c r="BK1187" s="1"/>
      <c r="BL1187" s="1"/>
      <c r="BM1187" s="1"/>
      <c r="BN1187" s="1"/>
      <c r="BO1187" s="1"/>
      <c r="BP1187" s="1"/>
      <c r="BQ1187" s="1"/>
      <c r="BR1187" s="1"/>
      <c r="BS1187" s="1"/>
      <c r="BT1187" s="1"/>
      <c r="BU1187" s="1"/>
      <c r="BV1187" s="1"/>
      <c r="BW1187" s="1"/>
      <c r="BX1187" s="1"/>
      <c r="BY1187" s="1"/>
      <c r="BZ1187" s="1"/>
      <c r="CA1187" s="1"/>
      <c r="CB1187" s="1"/>
      <c r="CC1187" s="1"/>
      <c r="CD1187" s="1"/>
      <c r="CE1187" s="1"/>
      <c r="CF1187" s="1"/>
    </row>
    <row r="1188" spans="1:84" s="2" customFormat="1" ht="21.75" thickBot="1" x14ac:dyDescent="0.3">
      <c r="A1188" s="75">
        <v>1187</v>
      </c>
      <c r="B1188" s="64">
        <v>11</v>
      </c>
      <c r="C1188" s="92" t="s">
        <v>101</v>
      </c>
      <c r="D1188" s="91" t="s">
        <v>112</v>
      </c>
      <c r="E1188" s="87" t="s">
        <v>111</v>
      </c>
      <c r="F1188" s="90" t="s">
        <v>110</v>
      </c>
      <c r="G1188" s="113"/>
      <c r="H1188" s="87"/>
      <c r="I1188" s="87"/>
      <c r="J1188" s="86"/>
      <c r="K1188" s="86" t="s">
        <v>100</v>
      </c>
      <c r="L1188" s="87">
        <v>1028</v>
      </c>
      <c r="M1188" s="87">
        <v>1031</v>
      </c>
      <c r="N1188" s="88"/>
      <c r="O1188" s="87"/>
      <c r="P1188" s="87" t="s">
        <v>109</v>
      </c>
      <c r="Q1188" s="87">
        <v>4</v>
      </c>
      <c r="R1188" s="87"/>
      <c r="S1188" s="86"/>
      <c r="T1188" s="85">
        <v>2</v>
      </c>
      <c r="U1188" s="84" t="s">
        <v>206</v>
      </c>
      <c r="V1188" s="40" t="s">
        <v>131</v>
      </c>
      <c r="W1188" s="15"/>
      <c r="X1188" s="15"/>
      <c r="Y1188" s="15" t="s">
        <v>71</v>
      </c>
      <c r="Z1188" s="15"/>
      <c r="AA1188" s="15"/>
      <c r="AB1188" s="5"/>
      <c r="AC1188" s="5"/>
      <c r="AD1188" s="5"/>
      <c r="AE1188" s="5"/>
      <c r="AF1188" s="4"/>
      <c r="AG1188" s="3"/>
      <c r="AH1188" s="67"/>
      <c r="AI1188"/>
      <c r="AJ1188" s="67"/>
      <c r="AK1188"/>
      <c r="AL1188" s="1"/>
      <c r="AM1188" s="1"/>
      <c r="AN1188" s="1"/>
      <c r="AO1188" s="39">
        <f t="shared" si="45"/>
        <v>0</v>
      </c>
      <c r="AP1188" s="39"/>
      <c r="AQ1188" s="39" t="str">
        <f t="shared" si="46"/>
        <v>BOC District 4</v>
      </c>
      <c r="AR1188" s="1"/>
      <c r="AS1188" s="1"/>
      <c r="AT1188" s="1"/>
      <c r="AU1188" s="1"/>
      <c r="AV1188" s="1"/>
      <c r="AW1188" s="1"/>
      <c r="AX1188" s="1"/>
      <c r="AY1188" s="1"/>
      <c r="AZ1188" s="1"/>
      <c r="BA1188" s="1"/>
      <c r="BB1188" s="1"/>
      <c r="BC1188" s="1"/>
      <c r="BD1188" s="1"/>
      <c r="BE1188" s="1"/>
      <c r="BF1188" s="1"/>
      <c r="BG1188" s="1"/>
      <c r="BH1188" s="1"/>
      <c r="BI1188" s="1"/>
      <c r="BJ1188" s="1"/>
      <c r="BK1188" s="1"/>
      <c r="BL1188" s="1"/>
      <c r="BM1188" s="1"/>
      <c r="BN1188" s="1"/>
      <c r="BO1188" s="1"/>
      <c r="BP1188" s="1"/>
      <c r="BQ1188" s="1"/>
      <c r="BR1188" s="1"/>
      <c r="BS1188" s="1"/>
      <c r="BT1188" s="1"/>
      <c r="BU1188" s="1"/>
      <c r="BV1188" s="1"/>
      <c r="BW1188" s="1"/>
      <c r="BX1188" s="1"/>
      <c r="BY1188" s="1"/>
      <c r="BZ1188" s="1"/>
      <c r="CA1188" s="1"/>
      <c r="CB1188" s="1"/>
      <c r="CC1188" s="1"/>
      <c r="CD1188" s="1"/>
      <c r="CE1188" s="1"/>
      <c r="CF1188" s="1"/>
    </row>
    <row r="1189" spans="1:84" s="2" customFormat="1" thickBot="1" x14ac:dyDescent="0.3">
      <c r="A1189" s="75">
        <v>1188</v>
      </c>
      <c r="B1189" s="64">
        <v>12</v>
      </c>
      <c r="C1189" s="66" t="str">
        <f>IF(G1189=1,AQ1189," ")</f>
        <v>Julien Grhas</v>
      </c>
      <c r="D1189" s="71"/>
      <c r="E1189" s="115">
        <v>1028</v>
      </c>
      <c r="F1189" s="80">
        <v>119</v>
      </c>
      <c r="G1189" s="58">
        <v>1</v>
      </c>
      <c r="H1189" s="58">
        <f>G1189</f>
        <v>1</v>
      </c>
      <c r="I1189" s="58" t="str">
        <f>IF(C1189=$AI$13,$AJ$13," ")</f>
        <v>REP</v>
      </c>
      <c r="J1189" s="55" t="s">
        <v>104</v>
      </c>
      <c r="K1189" s="55" t="s">
        <v>100</v>
      </c>
      <c r="L1189" s="55"/>
      <c r="M1189" s="55"/>
      <c r="N1189" s="144"/>
      <c r="O1189" s="143"/>
      <c r="P1189" s="143"/>
      <c r="Q1189" s="55"/>
      <c r="R1189" s="55"/>
      <c r="S1189" s="55"/>
      <c r="T1189" s="54">
        <v>2</v>
      </c>
      <c r="U1189" s="53" t="s">
        <v>206</v>
      </c>
      <c r="V1189" s="40" t="s">
        <v>131</v>
      </c>
      <c r="W1189" s="15">
        <v>4</v>
      </c>
      <c r="X1189" s="15"/>
      <c r="Y1189" s="15" t="s">
        <v>71</v>
      </c>
      <c r="Z1189" s="15"/>
      <c r="AA1189" s="15"/>
      <c r="AB1189" s="5"/>
      <c r="AC1189" s="5"/>
      <c r="AD1189" s="5"/>
      <c r="AE1189" s="5"/>
      <c r="AF1189" s="5"/>
      <c r="AI1189"/>
      <c r="AJ1189" s="67"/>
      <c r="AK1189"/>
      <c r="AL1189" s="1"/>
      <c r="AM1189" s="1"/>
      <c r="AN1189" s="1"/>
      <c r="AO1189" s="39">
        <f t="shared" si="45"/>
        <v>0</v>
      </c>
      <c r="AP1189" s="39"/>
      <c r="AQ1189" s="39" t="str">
        <f t="shared" si="46"/>
        <v>Julien Grhas</v>
      </c>
      <c r="AR1189" s="1"/>
      <c r="AS1189" s="1"/>
      <c r="AT1189" s="1"/>
      <c r="AU1189" s="1"/>
      <c r="AV1189" s="1"/>
      <c r="AW1189" s="1"/>
      <c r="AX1189" s="1"/>
      <c r="AY1189" s="1"/>
      <c r="AZ1189" s="1"/>
      <c r="BA1189" s="1"/>
      <c r="BB1189" s="1"/>
      <c r="BC1189" s="1"/>
      <c r="BD1189" s="1"/>
      <c r="BE1189" s="1"/>
      <c r="BF1189" s="1"/>
      <c r="BG1189" s="1"/>
      <c r="BH1189" s="1"/>
      <c r="BI1189" s="1"/>
      <c r="BJ1189" s="1"/>
      <c r="BK1189" s="1"/>
      <c r="BL1189" s="1"/>
      <c r="BM1189" s="1"/>
      <c r="BN1189" s="1"/>
      <c r="BO1189" s="1"/>
      <c r="BP1189" s="1"/>
      <c r="BQ1189" s="1"/>
      <c r="BR1189" s="1"/>
      <c r="BS1189" s="1"/>
      <c r="BT1189" s="1"/>
      <c r="BU1189" s="1"/>
      <c r="BV1189" s="1"/>
      <c r="BW1189" s="1"/>
      <c r="BX1189" s="1"/>
      <c r="BY1189" s="1"/>
      <c r="BZ1189" s="1"/>
      <c r="CA1189" s="1"/>
      <c r="CB1189" s="1"/>
      <c r="CC1189" s="1"/>
      <c r="CD1189" s="1"/>
      <c r="CE1189" s="1"/>
      <c r="CF1189" s="1"/>
    </row>
    <row r="1190" spans="1:84" s="2" customFormat="1" thickBot="1" x14ac:dyDescent="0.3">
      <c r="A1190" s="75">
        <v>1189</v>
      </c>
      <c r="B1190" s="64">
        <v>13</v>
      </c>
      <c r="C1190" s="66" t="str">
        <f>IF(G1190=1,AQ1190," ")</f>
        <v>Matthew Hardwick</v>
      </c>
      <c r="D1190" s="71"/>
      <c r="E1190" s="115">
        <v>1031</v>
      </c>
      <c r="F1190" s="80">
        <v>121</v>
      </c>
      <c r="G1190" s="58">
        <v>1</v>
      </c>
      <c r="H1190" s="58">
        <f>G1190</f>
        <v>1</v>
      </c>
      <c r="I1190" s="58" t="str">
        <f>IF(C1190=$AI$14,$AJ$14," ")</f>
        <v>REP</v>
      </c>
      <c r="J1190" s="55" t="s">
        <v>104</v>
      </c>
      <c r="K1190" s="55" t="s">
        <v>100</v>
      </c>
      <c r="L1190" s="55"/>
      <c r="M1190" s="55"/>
      <c r="N1190" s="144"/>
      <c r="O1190" s="143"/>
      <c r="P1190" s="143"/>
      <c r="Q1190" s="55"/>
      <c r="R1190" s="55"/>
      <c r="S1190" s="55"/>
      <c r="T1190" s="54">
        <v>2</v>
      </c>
      <c r="U1190" s="53" t="s">
        <v>206</v>
      </c>
      <c r="V1190" s="40" t="s">
        <v>131</v>
      </c>
      <c r="W1190" s="15">
        <v>4</v>
      </c>
      <c r="X1190" s="15"/>
      <c r="Y1190" s="15" t="s">
        <v>71</v>
      </c>
      <c r="Z1190" s="15"/>
      <c r="AA1190" s="15"/>
      <c r="AB1190" s="5"/>
      <c r="AC1190" s="5"/>
      <c r="AD1190" s="5"/>
      <c r="AE1190" s="5"/>
      <c r="AF1190" s="5"/>
      <c r="AI1190"/>
      <c r="AJ1190" s="67"/>
      <c r="AK1190"/>
      <c r="AL1190" s="1"/>
      <c r="AM1190" s="1"/>
      <c r="AN1190" s="1"/>
      <c r="AO1190" s="39">
        <f t="shared" si="45"/>
        <v>0</v>
      </c>
      <c r="AP1190" s="39"/>
      <c r="AQ1190" s="39" t="str">
        <f t="shared" si="46"/>
        <v>Matthew Hardwick</v>
      </c>
      <c r="AR1190" s="1"/>
      <c r="AS1190" s="1"/>
      <c r="AT1190" s="1"/>
      <c r="AU1190" s="1"/>
      <c r="AV1190" s="1"/>
      <c r="AW1190" s="1"/>
      <c r="AX1190" s="1"/>
      <c r="AY1190" s="1"/>
      <c r="AZ1190" s="1"/>
      <c r="BA1190" s="1"/>
      <c r="BB1190" s="1"/>
      <c r="BC1190" s="1"/>
      <c r="BD1190" s="1"/>
      <c r="BE1190" s="1"/>
      <c r="BF1190" s="1"/>
      <c r="BG1190" s="1"/>
      <c r="BH1190" s="1"/>
      <c r="BI1190" s="1"/>
      <c r="BJ1190" s="1"/>
      <c r="BK1190" s="1"/>
      <c r="BL1190" s="1"/>
      <c r="BM1190" s="1"/>
      <c r="BN1190" s="1"/>
      <c r="BO1190" s="1"/>
      <c r="BP1190" s="1"/>
      <c r="BQ1190" s="1"/>
      <c r="BR1190" s="1"/>
      <c r="BS1190" s="1"/>
      <c r="BT1190" s="1"/>
      <c r="BU1190" s="1"/>
      <c r="BV1190" s="1"/>
      <c r="BW1190" s="1"/>
      <c r="BX1190" s="1"/>
      <c r="BY1190" s="1"/>
      <c r="BZ1190" s="1"/>
      <c r="CA1190" s="1"/>
      <c r="CB1190" s="1"/>
      <c r="CC1190" s="1"/>
      <c r="CD1190" s="1"/>
      <c r="CE1190" s="1"/>
      <c r="CF1190" s="1"/>
    </row>
    <row r="1191" spans="1:84" s="2" customFormat="1" thickBot="1" x14ac:dyDescent="0.3">
      <c r="A1191" s="75">
        <v>1190</v>
      </c>
      <c r="B1191" s="64">
        <v>14</v>
      </c>
      <c r="C1191" s="66" t="str">
        <f>IF(G1191=1,AQ1191," ")</f>
        <v>Yashica Marshall</v>
      </c>
      <c r="D1191" s="71"/>
      <c r="E1191" s="114">
        <v>1028</v>
      </c>
      <c r="F1191" s="80">
        <v>120</v>
      </c>
      <c r="G1191" s="58">
        <v>1</v>
      </c>
      <c r="H1191" s="58">
        <f>G1191</f>
        <v>1</v>
      </c>
      <c r="I1191" s="58" t="str">
        <f>IF(C1191=$AI$15,$AJ$15," ")</f>
        <v>DEM</v>
      </c>
      <c r="J1191" s="55" t="s">
        <v>104</v>
      </c>
      <c r="K1191" s="55" t="s">
        <v>100</v>
      </c>
      <c r="L1191" s="55"/>
      <c r="M1191" s="55"/>
      <c r="N1191" s="144"/>
      <c r="O1191" s="143"/>
      <c r="P1191" s="143"/>
      <c r="Q1191" s="55"/>
      <c r="R1191" s="55"/>
      <c r="S1191" s="55"/>
      <c r="T1191" s="54">
        <v>2</v>
      </c>
      <c r="U1191" s="53" t="s">
        <v>206</v>
      </c>
      <c r="V1191" s="40" t="s">
        <v>131</v>
      </c>
      <c r="W1191" s="15">
        <v>4</v>
      </c>
      <c r="X1191" s="15"/>
      <c r="Y1191" s="15" t="s">
        <v>71</v>
      </c>
      <c r="Z1191" s="15"/>
      <c r="AA1191" s="15"/>
      <c r="AB1191" s="5"/>
      <c r="AC1191" s="5"/>
      <c r="AD1191" s="5"/>
      <c r="AE1191" s="5"/>
      <c r="AF1191" s="4"/>
      <c r="AG1191" s="3"/>
      <c r="AH1191" s="67"/>
      <c r="AI1191"/>
      <c r="AJ1191" s="67"/>
      <c r="AK1191"/>
      <c r="AL1191" s="1"/>
      <c r="AM1191" s="1"/>
      <c r="AN1191" s="1"/>
      <c r="AO1191" s="39">
        <f t="shared" si="45"/>
        <v>0</v>
      </c>
      <c r="AP1191" s="39"/>
      <c r="AQ1191" s="39" t="str">
        <f t="shared" si="46"/>
        <v>Yashica Marshall</v>
      </c>
      <c r="AR1191" s="1"/>
      <c r="AS1191" s="1"/>
      <c r="AT1191" s="1"/>
      <c r="AU1191" s="1"/>
      <c r="AV1191" s="1"/>
      <c r="AW1191" s="1"/>
      <c r="AX1191" s="1"/>
      <c r="AY1191" s="1"/>
      <c r="AZ1191" s="1"/>
      <c r="BA1191" s="1"/>
      <c r="BB1191" s="1"/>
      <c r="BC1191" s="1"/>
      <c r="BD1191" s="1"/>
      <c r="BE1191" s="1"/>
      <c r="BF1191" s="1"/>
      <c r="BG1191" s="1"/>
      <c r="BH1191" s="1"/>
      <c r="BI1191" s="1"/>
      <c r="BJ1191" s="1"/>
      <c r="BK1191" s="1"/>
      <c r="BL1191" s="1"/>
      <c r="BM1191" s="1"/>
      <c r="BN1191" s="1"/>
      <c r="BO1191" s="1"/>
      <c r="BP1191" s="1"/>
      <c r="BQ1191" s="1"/>
      <c r="BR1191" s="1"/>
      <c r="BS1191" s="1"/>
      <c r="BT1191" s="1"/>
      <c r="BU1191" s="1"/>
      <c r="BV1191" s="1"/>
      <c r="BW1191" s="1"/>
      <c r="BX1191" s="1"/>
      <c r="BY1191" s="1"/>
      <c r="BZ1191" s="1"/>
      <c r="CA1191" s="1"/>
      <c r="CB1191" s="1"/>
      <c r="CC1191" s="1"/>
      <c r="CD1191" s="1"/>
      <c r="CE1191" s="1"/>
      <c r="CF1191" s="1"/>
    </row>
    <row r="1192" spans="1:84" s="2" customFormat="1" thickBot="1" x14ac:dyDescent="0.3">
      <c r="A1192" s="75">
        <v>1191</v>
      </c>
      <c r="B1192" s="64">
        <v>15</v>
      </c>
      <c r="C1192" s="66" t="str">
        <f>IF(G1192=1,AQ1192," ")</f>
        <v>Monique Sheffield</v>
      </c>
      <c r="D1192" s="71"/>
      <c r="E1192" s="114">
        <v>1031</v>
      </c>
      <c r="F1192" s="80">
        <v>122</v>
      </c>
      <c r="G1192" s="58">
        <v>1</v>
      </c>
      <c r="H1192" s="58">
        <f>G1192</f>
        <v>1</v>
      </c>
      <c r="I1192" s="58" t="str">
        <f>IF(C1192=$AI$16,$AJ$16," ")</f>
        <v>DEM</v>
      </c>
      <c r="J1192" s="55" t="s">
        <v>104</v>
      </c>
      <c r="K1192" s="55" t="s">
        <v>100</v>
      </c>
      <c r="L1192" s="55"/>
      <c r="M1192" s="55"/>
      <c r="N1192" s="144"/>
      <c r="O1192" s="143"/>
      <c r="P1192" s="143"/>
      <c r="Q1192" s="55"/>
      <c r="R1192" s="55"/>
      <c r="S1192" s="55"/>
      <c r="T1192" s="54">
        <v>2</v>
      </c>
      <c r="U1192" s="53" t="s">
        <v>206</v>
      </c>
      <c r="V1192" s="40" t="s">
        <v>131</v>
      </c>
      <c r="W1192" s="15">
        <v>4</v>
      </c>
      <c r="X1192" s="15"/>
      <c r="Y1192" s="15" t="s">
        <v>71</v>
      </c>
      <c r="Z1192" s="15"/>
      <c r="AA1192" s="15"/>
      <c r="AB1192" s="5"/>
      <c r="AC1192" s="5"/>
      <c r="AD1192" s="5"/>
      <c r="AE1192" s="5"/>
      <c r="AF1192" s="4"/>
      <c r="AG1192" s="3"/>
      <c r="AH1192" s="67"/>
      <c r="AI1192"/>
      <c r="AJ1192" s="67"/>
      <c r="AK1192"/>
      <c r="AL1192" s="1"/>
      <c r="AM1192" s="1"/>
      <c r="AN1192" s="1"/>
      <c r="AO1192" s="39">
        <f t="shared" si="45"/>
        <v>0</v>
      </c>
      <c r="AP1192" s="39"/>
      <c r="AQ1192" s="39" t="str">
        <f t="shared" si="46"/>
        <v>Monique Sheffield</v>
      </c>
      <c r="AR1192" s="1"/>
      <c r="AS1192" s="1"/>
      <c r="AT1192" s="1"/>
      <c r="AU1192" s="1"/>
      <c r="AV1192" s="1"/>
      <c r="AW1192" s="1"/>
      <c r="AX1192" s="1"/>
      <c r="AY1192" s="1"/>
      <c r="AZ1192" s="1"/>
      <c r="BA1192" s="1"/>
      <c r="BB1192" s="1"/>
      <c r="BC1192" s="1"/>
      <c r="BD1192" s="1"/>
      <c r="BE1192" s="1"/>
      <c r="BF1192" s="1"/>
      <c r="BG1192" s="1"/>
      <c r="BH1192" s="1"/>
      <c r="BI1192" s="1"/>
      <c r="BJ1192" s="1"/>
      <c r="BK1192" s="1"/>
      <c r="BL1192" s="1"/>
      <c r="BM1192" s="1"/>
      <c r="BN1192" s="1"/>
      <c r="BO1192" s="1"/>
      <c r="BP1192" s="1"/>
      <c r="BQ1192" s="1"/>
      <c r="BR1192" s="1"/>
      <c r="BS1192" s="1"/>
      <c r="BT1192" s="1"/>
      <c r="BU1192" s="1"/>
      <c r="BV1192" s="1"/>
      <c r="BW1192" s="1"/>
      <c r="BX1192" s="1"/>
      <c r="BY1192" s="1"/>
      <c r="BZ1192" s="1"/>
      <c r="CA1192" s="1"/>
      <c r="CB1192" s="1"/>
      <c r="CC1192" s="1"/>
      <c r="CD1192" s="1"/>
      <c r="CE1192" s="1"/>
      <c r="CF1192" s="1"/>
    </row>
    <row r="1193" spans="1:84" s="2" customFormat="1" ht="15" x14ac:dyDescent="0.25">
      <c r="A1193" s="75">
        <v>1192</v>
      </c>
      <c r="B1193" s="64">
        <v>16</v>
      </c>
      <c r="C1193" s="74" t="str">
        <f>IF(G1193=1,AQ1193,IF(G1193="BLK",$AI$17," "))</f>
        <v xml:space="preserve"> </v>
      </c>
      <c r="D1193" s="129"/>
      <c r="E1193" s="55"/>
      <c r="F1193" s="56"/>
      <c r="G1193" s="58"/>
      <c r="H1193" s="58"/>
      <c r="I1193" s="58" t="str">
        <f>IF(C1193=$AI$17,$AJ$17," ")</f>
        <v xml:space="preserve"> </v>
      </c>
      <c r="J1193" s="55"/>
      <c r="K1193" s="55" t="s">
        <v>100</v>
      </c>
      <c r="L1193" s="55"/>
      <c r="M1193" s="55"/>
      <c r="N1193" s="144"/>
      <c r="O1193" s="143"/>
      <c r="P1193" s="143"/>
      <c r="Q1193" s="55"/>
      <c r="R1193" s="55"/>
      <c r="S1193" s="55"/>
      <c r="T1193" s="54">
        <v>2</v>
      </c>
      <c r="U1193" s="53" t="s">
        <v>206</v>
      </c>
      <c r="V1193" s="40" t="s">
        <v>131</v>
      </c>
      <c r="W1193" s="15">
        <v>4</v>
      </c>
      <c r="X1193" s="15"/>
      <c r="Y1193" s="15" t="s">
        <v>71</v>
      </c>
      <c r="Z1193" s="15"/>
      <c r="AA1193" s="15"/>
      <c r="AB1193" s="4">
        <v>119</v>
      </c>
      <c r="AC1193" s="5" t="s">
        <v>208</v>
      </c>
      <c r="AD1193" s="83" t="s">
        <v>107</v>
      </c>
      <c r="AE1193" s="5"/>
      <c r="AF1193" s="4"/>
      <c r="AG1193" s="3"/>
      <c r="AH1193" s="67"/>
      <c r="AI1193"/>
      <c r="AJ1193" s="67"/>
      <c r="AK1193"/>
      <c r="AL1193" s="1"/>
      <c r="AM1193" s="1"/>
      <c r="AN1193" s="1"/>
      <c r="AO1193" s="39">
        <f t="shared" si="45"/>
        <v>0</v>
      </c>
      <c r="AP1193" s="39"/>
      <c r="AQ1193" s="39" t="str">
        <f t="shared" si="46"/>
        <v>BLANK</v>
      </c>
      <c r="AR1193" s="1"/>
      <c r="AS1193" s="1"/>
      <c r="AT1193" s="1"/>
      <c r="AU1193" s="1"/>
      <c r="AV1193" s="1"/>
      <c r="AW1193" s="1"/>
      <c r="AX1193" s="1"/>
      <c r="AY1193" s="1"/>
      <c r="AZ1193" s="1"/>
      <c r="BA1193" s="1"/>
      <c r="BB1193" s="1"/>
      <c r="BC1193" s="1"/>
      <c r="BD1193" s="1"/>
      <c r="BE1193" s="1"/>
      <c r="BF1193" s="1"/>
      <c r="BG1193" s="1"/>
      <c r="BH1193" s="1"/>
      <c r="BI1193" s="1"/>
      <c r="BJ1193" s="1"/>
      <c r="BK1193" s="1"/>
      <c r="BL1193" s="1"/>
      <c r="BM1193" s="1"/>
      <c r="BN1193" s="1"/>
      <c r="BO1193" s="1"/>
      <c r="BP1193" s="1"/>
      <c r="BQ1193" s="1"/>
      <c r="BR1193" s="1"/>
      <c r="BS1193" s="1"/>
      <c r="BT1193" s="1"/>
      <c r="BU1193" s="1"/>
      <c r="BV1193" s="1"/>
      <c r="BW1193" s="1"/>
      <c r="BX1193" s="1"/>
      <c r="BY1193" s="1"/>
      <c r="BZ1193" s="1"/>
      <c r="CA1193" s="1"/>
      <c r="CB1193" s="1"/>
      <c r="CC1193" s="1"/>
      <c r="CD1193" s="1"/>
      <c r="CE1193" s="1"/>
      <c r="CF1193" s="1"/>
    </row>
    <row r="1194" spans="1:84" s="2" customFormat="1" ht="15" x14ac:dyDescent="0.25">
      <c r="A1194" s="75">
        <v>1193</v>
      </c>
      <c r="B1194" s="64">
        <v>17</v>
      </c>
      <c r="C1194" s="66" t="str">
        <f>IF(G1194=1,AQ1194," ")</f>
        <v xml:space="preserve"> </v>
      </c>
      <c r="D1194" s="65"/>
      <c r="E1194" s="55"/>
      <c r="F1194" s="56"/>
      <c r="G1194" s="58"/>
      <c r="H1194" s="58"/>
      <c r="I1194" s="58" t="str">
        <f>IF(C1194=$AI$18,$AJ$18," ")</f>
        <v xml:space="preserve"> </v>
      </c>
      <c r="J1194" s="55"/>
      <c r="K1194" s="55" t="s">
        <v>100</v>
      </c>
      <c r="L1194" s="55"/>
      <c r="M1194" s="55"/>
      <c r="N1194" s="144"/>
      <c r="O1194" s="143"/>
      <c r="P1194" s="143"/>
      <c r="Q1194" s="55"/>
      <c r="R1194" s="55"/>
      <c r="S1194" s="55"/>
      <c r="T1194" s="54">
        <v>2</v>
      </c>
      <c r="U1194" s="53" t="s">
        <v>206</v>
      </c>
      <c r="V1194" s="40" t="s">
        <v>131</v>
      </c>
      <c r="W1194" s="15">
        <v>4</v>
      </c>
      <c r="X1194" s="15"/>
      <c r="Y1194" s="15" t="s">
        <v>71</v>
      </c>
      <c r="Z1194" s="15"/>
      <c r="AA1194" s="15"/>
      <c r="AB1194" s="4">
        <v>121</v>
      </c>
      <c r="AC1194" s="5" t="s">
        <v>207</v>
      </c>
      <c r="AD1194" s="83" t="s">
        <v>107</v>
      </c>
      <c r="AE1194" s="5"/>
      <c r="AF1194" s="4"/>
      <c r="AG1194" s="3"/>
      <c r="AH1194" s="67"/>
      <c r="AI1194"/>
      <c r="AJ1194" s="67"/>
      <c r="AK1194"/>
      <c r="AL1194" s="1"/>
      <c r="AM1194" s="1"/>
      <c r="AN1194" s="1"/>
      <c r="AO1194" s="39">
        <f t="shared" si="45"/>
        <v>0</v>
      </c>
      <c r="AP1194" s="39"/>
      <c r="AQ1194" s="39" t="str">
        <f t="shared" si="46"/>
        <v>BLANK</v>
      </c>
      <c r="AR1194" s="1"/>
      <c r="AS1194" s="1"/>
      <c r="AT1194" s="1"/>
      <c r="AU1194" s="1"/>
      <c r="AV1194" s="1"/>
      <c r="AW1194" s="1"/>
      <c r="AX1194" s="1"/>
      <c r="AY1194" s="1"/>
      <c r="AZ1194" s="1"/>
      <c r="BA1194" s="1"/>
      <c r="BB1194" s="1"/>
      <c r="BC1194" s="1"/>
      <c r="BD1194" s="1"/>
      <c r="BE1194" s="1"/>
      <c r="BF1194" s="1"/>
      <c r="BG1194" s="1"/>
      <c r="BH1194" s="1"/>
      <c r="BI1194" s="1"/>
      <c r="BJ1194" s="1"/>
      <c r="BK1194" s="1"/>
      <c r="BL1194" s="1"/>
      <c r="BM1194" s="1"/>
      <c r="BN1194" s="1"/>
      <c r="BO1194" s="1"/>
      <c r="BP1194" s="1"/>
      <c r="BQ1194" s="1"/>
      <c r="BR1194" s="1"/>
      <c r="BS1194" s="1"/>
      <c r="BT1194" s="1"/>
      <c r="BU1194" s="1"/>
      <c r="BV1194" s="1"/>
      <c r="BW1194" s="1"/>
      <c r="BX1194" s="1"/>
      <c r="BY1194" s="1"/>
      <c r="BZ1194" s="1"/>
      <c r="CA1194" s="1"/>
      <c r="CB1194" s="1"/>
      <c r="CC1194" s="1"/>
      <c r="CD1194" s="1"/>
      <c r="CE1194" s="1"/>
      <c r="CF1194" s="1"/>
    </row>
    <row r="1195" spans="1:84" s="2" customFormat="1" ht="15" x14ac:dyDescent="0.25">
      <c r="A1195" s="75">
        <v>1194</v>
      </c>
      <c r="B1195" s="64">
        <v>18</v>
      </c>
      <c r="C1195" s="66" t="str">
        <f>IF(G1195=1,AQ1195," ")</f>
        <v xml:space="preserve"> </v>
      </c>
      <c r="D1195" s="65"/>
      <c r="E1195" s="55"/>
      <c r="F1195" s="56"/>
      <c r="G1195" s="58"/>
      <c r="H1195" s="58"/>
      <c r="I1195" s="58" t="str">
        <f>IF(C1195=$AI$19,$AJ$19," ")</f>
        <v xml:space="preserve"> </v>
      </c>
      <c r="J1195" s="55"/>
      <c r="K1195" s="55" t="s">
        <v>100</v>
      </c>
      <c r="L1195" s="55"/>
      <c r="M1195" s="55"/>
      <c r="N1195" s="144"/>
      <c r="O1195" s="143"/>
      <c r="P1195" s="143"/>
      <c r="Q1195" s="55"/>
      <c r="R1195" s="55"/>
      <c r="S1195" s="55"/>
      <c r="T1195" s="54">
        <v>2</v>
      </c>
      <c r="U1195" s="53" t="s">
        <v>206</v>
      </c>
      <c r="V1195" s="40" t="s">
        <v>131</v>
      </c>
      <c r="W1195" s="15">
        <v>4</v>
      </c>
      <c r="X1195" s="15"/>
      <c r="Y1195" s="15" t="s">
        <v>71</v>
      </c>
      <c r="Z1195" s="15"/>
      <c r="AA1195" s="15"/>
      <c r="AB1195" s="5"/>
      <c r="AC1195" s="5"/>
      <c r="AD1195" s="5"/>
      <c r="AE1195" s="5"/>
      <c r="AF1195" s="4"/>
      <c r="AG1195" s="3"/>
      <c r="AH1195" s="67"/>
      <c r="AI1195"/>
      <c r="AJ1195" s="67"/>
      <c r="AK1195"/>
      <c r="AL1195" s="1"/>
      <c r="AM1195" s="1"/>
      <c r="AN1195" s="1"/>
      <c r="AO1195" s="39">
        <f t="shared" si="45"/>
        <v>0</v>
      </c>
      <c r="AP1195" s="39"/>
      <c r="AQ1195" s="39" t="str">
        <f t="shared" si="46"/>
        <v>Write In</v>
      </c>
      <c r="AR1195" s="1"/>
      <c r="AS1195" s="1"/>
      <c r="AT1195" s="1"/>
      <c r="AU1195" s="1"/>
      <c r="AV1195" s="1"/>
      <c r="AW1195" s="1"/>
      <c r="AX1195" s="1"/>
      <c r="AY1195" s="1"/>
      <c r="AZ1195" s="1"/>
      <c r="BA1195" s="1"/>
      <c r="BB1195" s="1"/>
      <c r="BC1195" s="1"/>
      <c r="BD1195" s="1"/>
      <c r="BE1195" s="1"/>
      <c r="BF1195" s="1"/>
      <c r="BG1195" s="1"/>
      <c r="BH1195" s="1"/>
      <c r="BI1195" s="1"/>
      <c r="BJ1195" s="1"/>
      <c r="BK1195" s="1"/>
      <c r="BL1195" s="1"/>
      <c r="BM1195" s="1"/>
      <c r="BN1195" s="1"/>
      <c r="BO1195" s="1"/>
      <c r="BP1195" s="1"/>
      <c r="BQ1195" s="1"/>
      <c r="BR1195" s="1"/>
      <c r="BS1195" s="1"/>
      <c r="BT1195" s="1"/>
      <c r="BU1195" s="1"/>
      <c r="BV1195" s="1"/>
      <c r="BW1195" s="1"/>
      <c r="BX1195" s="1"/>
      <c r="BY1195" s="1"/>
      <c r="BZ1195" s="1"/>
      <c r="CA1195" s="1"/>
      <c r="CB1195" s="1"/>
      <c r="CC1195" s="1"/>
      <c r="CD1195" s="1"/>
      <c r="CE1195" s="1"/>
      <c r="CF1195" s="1"/>
    </row>
    <row r="1196" spans="1:84" s="2" customFormat="1" thickBot="1" x14ac:dyDescent="0.3">
      <c r="A1196" s="75">
        <v>1195</v>
      </c>
      <c r="B1196" s="64">
        <v>19</v>
      </c>
      <c r="C1196" s="66"/>
      <c r="D1196" s="65"/>
      <c r="E1196" s="55"/>
      <c r="F1196" s="56"/>
      <c r="G1196" s="58"/>
      <c r="H1196" s="58"/>
      <c r="I1196" s="58"/>
      <c r="J1196" s="55"/>
      <c r="K1196" s="55"/>
      <c r="L1196" s="55"/>
      <c r="M1196" s="55"/>
      <c r="N1196" s="144"/>
      <c r="O1196" s="143"/>
      <c r="P1196" s="143"/>
      <c r="Q1196" s="55"/>
      <c r="R1196" s="55"/>
      <c r="S1196" s="55"/>
      <c r="T1196" s="54">
        <v>2</v>
      </c>
      <c r="U1196" s="53" t="s">
        <v>206</v>
      </c>
      <c r="V1196" s="40" t="s">
        <v>129</v>
      </c>
      <c r="W1196" s="15">
        <v>4</v>
      </c>
      <c r="X1196" s="15"/>
      <c r="Y1196" s="15" t="s">
        <v>71</v>
      </c>
      <c r="Z1196" s="15"/>
      <c r="AA1196" s="15"/>
      <c r="AB1196" s="4">
        <v>120</v>
      </c>
      <c r="AC1196" s="5" t="s">
        <v>208</v>
      </c>
      <c r="AD1196" s="5" t="s">
        <v>105</v>
      </c>
      <c r="AE1196" s="5"/>
      <c r="AF1196" s="4"/>
      <c r="AG1196" s="3"/>
      <c r="AH1196" s="67"/>
      <c r="AI1196"/>
      <c r="AJ1196" s="67"/>
      <c r="AK1196"/>
      <c r="AL1196" s="1"/>
      <c r="AM1196" s="1"/>
      <c r="AN1196" s="1"/>
      <c r="AO1196" s="39">
        <f t="shared" si="45"/>
        <v>0</v>
      </c>
      <c r="AP1196" s="39"/>
      <c r="AQ1196" s="39">
        <f t="shared" si="46"/>
        <v>0</v>
      </c>
      <c r="AR1196" s="1"/>
      <c r="AS1196" s="1"/>
      <c r="AT1196" s="1"/>
      <c r="AU1196" s="1"/>
      <c r="AV1196" s="1"/>
      <c r="AW1196" s="1"/>
      <c r="AX1196" s="1"/>
      <c r="AY1196" s="1"/>
      <c r="AZ1196" s="1"/>
      <c r="BA1196" s="1"/>
      <c r="BB1196" s="1"/>
      <c r="BC1196" s="1"/>
      <c r="BD1196" s="1"/>
      <c r="BE1196" s="1"/>
      <c r="BF1196" s="1"/>
      <c r="BG1196" s="1"/>
      <c r="BH1196" s="1"/>
      <c r="BI1196" s="1"/>
      <c r="BJ1196" s="1"/>
      <c r="BK1196" s="1"/>
      <c r="BL1196" s="1"/>
      <c r="BM1196" s="1"/>
      <c r="BN1196" s="1"/>
      <c r="BO1196" s="1"/>
      <c r="BP1196" s="1"/>
      <c r="BQ1196" s="1"/>
      <c r="BR1196" s="1"/>
      <c r="BS1196" s="1"/>
      <c r="BT1196" s="1"/>
      <c r="BU1196" s="1"/>
      <c r="BV1196" s="1"/>
      <c r="BW1196" s="1"/>
      <c r="BX1196" s="1"/>
      <c r="BY1196" s="1"/>
      <c r="BZ1196" s="1"/>
      <c r="CA1196" s="1"/>
      <c r="CB1196" s="1"/>
      <c r="CC1196" s="1"/>
      <c r="CD1196" s="1"/>
      <c r="CE1196" s="1"/>
      <c r="CF1196" s="1"/>
    </row>
    <row r="1197" spans="1:84" ht="16.5" thickBot="1" x14ac:dyDescent="0.3">
      <c r="A1197" s="75">
        <v>1196</v>
      </c>
      <c r="B1197" s="64">
        <v>20</v>
      </c>
      <c r="C1197" s="74" t="s">
        <v>98</v>
      </c>
      <c r="D1197" s="71"/>
      <c r="E1197" s="58"/>
      <c r="F1197" s="73"/>
      <c r="G1197" s="59">
        <v>0</v>
      </c>
      <c r="H1197" s="59">
        <v>0</v>
      </c>
      <c r="I1197" s="58"/>
      <c r="J1197" s="55"/>
      <c r="K1197" s="55" t="s">
        <v>97</v>
      </c>
      <c r="L1197" s="55"/>
      <c r="M1197" s="55"/>
      <c r="N1197" s="144"/>
      <c r="O1197" s="143"/>
      <c r="P1197" s="143"/>
      <c r="Q1197" s="55"/>
      <c r="R1197" s="55"/>
      <c r="S1197" s="55"/>
      <c r="T1197" s="54">
        <v>2</v>
      </c>
      <c r="U1197" s="53" t="s">
        <v>206</v>
      </c>
      <c r="V1197" s="40" t="s">
        <v>129</v>
      </c>
      <c r="W1197" s="15">
        <v>4</v>
      </c>
      <c r="X1197" s="15"/>
      <c r="Y1197" s="15" t="s">
        <v>71</v>
      </c>
      <c r="Z1197" s="15"/>
      <c r="AA1197" s="15"/>
      <c r="AB1197" s="4">
        <v>122</v>
      </c>
      <c r="AC1197" s="5" t="s">
        <v>207</v>
      </c>
      <c r="AD1197" s="5" t="s">
        <v>105</v>
      </c>
      <c r="AH1197" s="67"/>
      <c r="AI1197"/>
      <c r="AJ1197" s="67"/>
      <c r="AK1197"/>
      <c r="AO1197" s="39">
        <f t="shared" si="45"/>
        <v>0</v>
      </c>
      <c r="AP1197" s="39"/>
      <c r="AQ1197" s="39">
        <f t="shared" si="46"/>
        <v>0</v>
      </c>
    </row>
    <row r="1198" spans="1:84" ht="16.5" thickBot="1" x14ac:dyDescent="0.3">
      <c r="A1198" s="75">
        <v>1197</v>
      </c>
      <c r="B1198" s="64">
        <v>21</v>
      </c>
      <c r="C1198" s="74" t="s">
        <v>96</v>
      </c>
      <c r="D1198" s="71"/>
      <c r="E1198" s="58"/>
      <c r="F1198" s="73"/>
      <c r="G1198" s="59">
        <v>0</v>
      </c>
      <c r="H1198" s="59">
        <v>0</v>
      </c>
      <c r="I1198" s="58"/>
      <c r="J1198" s="55"/>
      <c r="K1198" s="55" t="s">
        <v>95</v>
      </c>
      <c r="L1198" s="55"/>
      <c r="M1198" s="55"/>
      <c r="N1198" s="144"/>
      <c r="O1198" s="143"/>
      <c r="P1198" s="143"/>
      <c r="Q1198" s="55"/>
      <c r="R1198" s="55"/>
      <c r="S1198" s="55"/>
      <c r="T1198" s="54">
        <v>2</v>
      </c>
      <c r="U1198" s="53" t="s">
        <v>206</v>
      </c>
      <c r="V1198" s="40" t="s">
        <v>129</v>
      </c>
      <c r="W1198" s="15">
        <v>4</v>
      </c>
      <c r="X1198" s="15"/>
      <c r="Y1198" s="15" t="s">
        <v>71</v>
      </c>
      <c r="Z1198" s="15"/>
      <c r="AA1198" s="15"/>
      <c r="AH1198" s="67"/>
      <c r="AI1198"/>
      <c r="AJ1198" s="67"/>
      <c r="AK1198"/>
      <c r="AO1198" s="39">
        <f t="shared" si="45"/>
        <v>0</v>
      </c>
      <c r="AP1198" s="39"/>
      <c r="AQ1198" s="39">
        <f t="shared" si="46"/>
        <v>0</v>
      </c>
    </row>
    <row r="1199" spans="1:84" ht="16.5" thickBot="1" x14ac:dyDescent="0.3">
      <c r="A1199" s="75">
        <v>1198</v>
      </c>
      <c r="B1199" s="64">
        <v>22</v>
      </c>
      <c r="C1199" s="74" t="s">
        <v>94</v>
      </c>
      <c r="D1199" s="71"/>
      <c r="E1199" s="58"/>
      <c r="F1199" s="73"/>
      <c r="G1199" s="59">
        <v>0</v>
      </c>
      <c r="H1199" s="59">
        <v>0</v>
      </c>
      <c r="I1199" s="58"/>
      <c r="J1199" s="55"/>
      <c r="K1199" s="55" t="s">
        <v>93</v>
      </c>
      <c r="L1199" s="55"/>
      <c r="M1199" s="55"/>
      <c r="N1199" s="144"/>
      <c r="O1199" s="143"/>
      <c r="P1199" s="143"/>
      <c r="Q1199" s="55"/>
      <c r="R1199" s="55"/>
      <c r="S1199" s="55"/>
      <c r="T1199" s="54">
        <v>2</v>
      </c>
      <c r="U1199" s="53" t="s">
        <v>206</v>
      </c>
      <c r="V1199" s="40" t="s">
        <v>129</v>
      </c>
      <c r="W1199" s="15">
        <v>4</v>
      </c>
      <c r="X1199" s="15"/>
      <c r="Y1199" s="15" t="s">
        <v>71</v>
      </c>
      <c r="Z1199" s="15"/>
      <c r="AA1199" s="15"/>
      <c r="AH1199" s="67"/>
      <c r="AI1199"/>
      <c r="AJ1199" s="67"/>
      <c r="AK1199"/>
      <c r="AO1199" s="39">
        <f t="shared" si="45"/>
        <v>0</v>
      </c>
      <c r="AP1199" s="39"/>
      <c r="AQ1199" s="39">
        <f t="shared" si="46"/>
        <v>0</v>
      </c>
    </row>
    <row r="1200" spans="1:84" ht="16.5" thickBot="1" x14ac:dyDescent="0.3">
      <c r="A1200" s="75">
        <v>1199</v>
      </c>
      <c r="B1200" s="64">
        <v>23</v>
      </c>
      <c r="C1200" s="74" t="s">
        <v>77</v>
      </c>
      <c r="D1200" s="71"/>
      <c r="E1200" s="58"/>
      <c r="F1200" s="73"/>
      <c r="G1200" s="59">
        <v>0</v>
      </c>
      <c r="H1200" s="59">
        <v>0</v>
      </c>
      <c r="I1200" s="58"/>
      <c r="J1200" s="55"/>
      <c r="K1200" s="55" t="s">
        <v>77</v>
      </c>
      <c r="L1200" s="55"/>
      <c r="M1200" s="55"/>
      <c r="N1200" s="56"/>
      <c r="O1200" s="55"/>
      <c r="P1200" s="55"/>
      <c r="Q1200" s="55"/>
      <c r="R1200" s="55"/>
      <c r="S1200" s="55"/>
      <c r="T1200" s="54">
        <v>2</v>
      </c>
      <c r="U1200" s="53" t="s">
        <v>206</v>
      </c>
      <c r="V1200" s="40" t="s">
        <v>129</v>
      </c>
      <c r="W1200" s="15">
        <v>4</v>
      </c>
      <c r="X1200" s="15"/>
      <c r="Y1200" s="15" t="s">
        <v>71</v>
      </c>
      <c r="Z1200" s="15"/>
      <c r="AA1200" s="15"/>
      <c r="AH1200" s="67"/>
      <c r="AI1200"/>
      <c r="AJ1200" s="67"/>
      <c r="AK1200"/>
      <c r="AO1200" s="39">
        <f t="shared" si="45"/>
        <v>0</v>
      </c>
      <c r="AP1200" s="39"/>
      <c r="AQ1200" s="39">
        <f t="shared" si="46"/>
        <v>0</v>
      </c>
    </row>
    <row r="1201" spans="1:43" ht="16.5" thickBot="1" x14ac:dyDescent="0.3">
      <c r="A1201" s="75">
        <v>1200</v>
      </c>
      <c r="B1201" s="64">
        <v>24</v>
      </c>
      <c r="C1201" s="72" t="s">
        <v>92</v>
      </c>
      <c r="D1201" s="71"/>
      <c r="E1201" s="68"/>
      <c r="F1201" s="70"/>
      <c r="G1201" s="59">
        <v>0</v>
      </c>
      <c r="H1201" s="59">
        <v>0</v>
      </c>
      <c r="I1201" s="69"/>
      <c r="J1201" s="68"/>
      <c r="K1201" s="68" t="s">
        <v>91</v>
      </c>
      <c r="L1201" s="55"/>
      <c r="M1201" s="55"/>
      <c r="N1201" s="56"/>
      <c r="O1201" s="55"/>
      <c r="P1201" s="55"/>
      <c r="Q1201" s="55"/>
      <c r="R1201" s="55"/>
      <c r="S1201" s="55"/>
      <c r="T1201" s="54">
        <v>2</v>
      </c>
      <c r="U1201" s="53" t="s">
        <v>206</v>
      </c>
      <c r="V1201" s="40" t="s">
        <v>129</v>
      </c>
      <c r="W1201" s="15">
        <v>4</v>
      </c>
      <c r="X1201" s="15"/>
      <c r="Y1201" s="15" t="s">
        <v>71</v>
      </c>
      <c r="Z1201" s="15"/>
      <c r="AA1201" s="15"/>
      <c r="AH1201" s="67"/>
      <c r="AI1201"/>
      <c r="AJ1201" s="67"/>
      <c r="AK1201"/>
      <c r="AO1201" s="39">
        <f t="shared" si="45"/>
        <v>0</v>
      </c>
      <c r="AP1201" s="39"/>
      <c r="AQ1201" s="39">
        <f t="shared" si="46"/>
        <v>0</v>
      </c>
    </row>
    <row r="1202" spans="1:43" x14ac:dyDescent="0.25">
      <c r="A1202" s="75">
        <v>1201</v>
      </c>
      <c r="B1202" s="64">
        <v>25</v>
      </c>
      <c r="C1202" s="66"/>
      <c r="D1202" s="65"/>
      <c r="E1202" s="55"/>
      <c r="F1202" s="56"/>
      <c r="G1202" s="59"/>
      <c r="H1202" s="58"/>
      <c r="I1202" s="58"/>
      <c r="J1202" s="55"/>
      <c r="K1202" s="55"/>
      <c r="L1202" s="55"/>
      <c r="M1202" s="55"/>
      <c r="N1202" s="56"/>
      <c r="O1202" s="55"/>
      <c r="P1202" s="55"/>
      <c r="Q1202" s="55"/>
      <c r="R1202" s="55"/>
      <c r="S1202" s="55"/>
      <c r="T1202" s="54">
        <v>2</v>
      </c>
      <c r="U1202" s="53" t="s">
        <v>206</v>
      </c>
      <c r="V1202" s="40" t="s">
        <v>129</v>
      </c>
      <c r="W1202" s="15">
        <v>4</v>
      </c>
      <c r="X1202" s="15"/>
      <c r="Y1202" s="15" t="s">
        <v>71</v>
      </c>
      <c r="Z1202" s="15"/>
      <c r="AA1202" s="15"/>
      <c r="AH1202" s="67"/>
      <c r="AI1202"/>
      <c r="AJ1202" s="67"/>
      <c r="AK1202"/>
      <c r="AO1202" s="39">
        <f t="shared" si="45"/>
        <v>0</v>
      </c>
      <c r="AP1202" s="39"/>
      <c r="AQ1202" s="39">
        <f t="shared" si="46"/>
        <v>0</v>
      </c>
    </row>
    <row r="1203" spans="1:43" x14ac:dyDescent="0.25">
      <c r="A1203" s="75">
        <v>1202</v>
      </c>
      <c r="B1203" s="64">
        <v>26</v>
      </c>
      <c r="C1203" s="63" t="s">
        <v>90</v>
      </c>
      <c r="D1203" s="62"/>
      <c r="E1203" s="61">
        <f>SUBTOTAL(9,G1181:G1201)</f>
        <v>4</v>
      </c>
      <c r="F1203" s="60"/>
      <c r="G1203" s="59"/>
      <c r="H1203" s="58"/>
      <c r="I1203" s="57"/>
      <c r="J1203" s="55"/>
      <c r="K1203" s="55" t="s">
        <v>89</v>
      </c>
      <c r="L1203" s="55"/>
      <c r="M1203" s="55"/>
      <c r="N1203" s="56"/>
      <c r="O1203" s="55"/>
      <c r="P1203" s="55"/>
      <c r="Q1203" s="55"/>
      <c r="R1203" s="55"/>
      <c r="S1203" s="55"/>
      <c r="T1203" s="54">
        <v>2</v>
      </c>
      <c r="U1203" s="53" t="s">
        <v>206</v>
      </c>
      <c r="V1203" s="40" t="s">
        <v>129</v>
      </c>
      <c r="W1203" s="15">
        <v>4</v>
      </c>
      <c r="X1203" s="15"/>
      <c r="Y1203" s="15" t="s">
        <v>71</v>
      </c>
      <c r="Z1203" s="15"/>
      <c r="AA1203" s="15"/>
      <c r="AH1203" s="67"/>
      <c r="AI1203"/>
      <c r="AJ1203" s="67"/>
      <c r="AK1203"/>
      <c r="AO1203" s="39">
        <f t="shared" si="45"/>
        <v>0</v>
      </c>
      <c r="AP1203" s="39"/>
      <c r="AQ1203" s="39">
        <f t="shared" si="46"/>
        <v>0</v>
      </c>
    </row>
    <row r="1204" spans="1:43" ht="16.5" thickBot="1" x14ac:dyDescent="0.3">
      <c r="A1204" s="75">
        <v>1203</v>
      </c>
      <c r="B1204" s="52">
        <v>27</v>
      </c>
      <c r="C1204" s="51" t="s">
        <v>88</v>
      </c>
      <c r="D1204" s="50"/>
      <c r="E1204" s="49">
        <f>SUBTOTAL(9,H1181:H1201)</f>
        <v>4</v>
      </c>
      <c r="F1204" s="48">
        <f>SUBTOTAL(9,H1181:H1197)</f>
        <v>4</v>
      </c>
      <c r="G1204" s="47"/>
      <c r="H1204" s="46"/>
      <c r="I1204" s="46"/>
      <c r="J1204" s="45"/>
      <c r="K1204" s="43" t="s">
        <v>87</v>
      </c>
      <c r="L1204" s="43"/>
      <c r="M1204" s="43"/>
      <c r="N1204" s="44"/>
      <c r="O1204" s="43"/>
      <c r="P1204" s="43"/>
      <c r="Q1204" s="43"/>
      <c r="R1204" s="43"/>
      <c r="S1204" s="43"/>
      <c r="T1204" s="42">
        <v>2</v>
      </c>
      <c r="U1204" s="41" t="s">
        <v>206</v>
      </c>
      <c r="V1204" s="40" t="s">
        <v>129</v>
      </c>
      <c r="W1204" s="15">
        <v>4</v>
      </c>
      <c r="X1204" s="15"/>
      <c r="Y1204" s="15" t="s">
        <v>71</v>
      </c>
      <c r="Z1204" s="15"/>
      <c r="AA1204" s="15"/>
      <c r="AH1204" s="67"/>
      <c r="AI1204"/>
      <c r="AJ1204" s="67"/>
      <c r="AK1204"/>
      <c r="AO1204" s="39">
        <f t="shared" si="45"/>
        <v>0</v>
      </c>
      <c r="AP1204" s="39"/>
      <c r="AQ1204" s="39">
        <f t="shared" si="46"/>
        <v>0</v>
      </c>
    </row>
    <row r="1205" spans="1:43" ht="16.5" thickBot="1" x14ac:dyDescent="0.3">
      <c r="A1205" s="38">
        <v>1204</v>
      </c>
      <c r="G1205" s="13"/>
      <c r="U1205" s="2" t="s">
        <v>194</v>
      </c>
      <c r="V1205" s="40"/>
      <c r="W1205" s="15"/>
      <c r="X1205" s="15"/>
      <c r="Y1205" s="15" t="s">
        <v>71</v>
      </c>
      <c r="Z1205" s="15"/>
      <c r="AA1205" s="15"/>
      <c r="AH1205" s="67"/>
      <c r="AI1205"/>
      <c r="AJ1205" s="67"/>
      <c r="AK1205"/>
      <c r="AO1205" s="39">
        <f t="shared" si="45"/>
        <v>0</v>
      </c>
      <c r="AP1205" s="39"/>
      <c r="AQ1205" s="39">
        <f t="shared" si="46"/>
        <v>0</v>
      </c>
    </row>
    <row r="1206" spans="1:43" x14ac:dyDescent="0.25">
      <c r="A1206" s="38">
        <v>1205</v>
      </c>
      <c r="B1206" s="105">
        <v>1</v>
      </c>
      <c r="C1206" s="104" t="s">
        <v>24</v>
      </c>
      <c r="D1206" s="103"/>
      <c r="E1206" s="101"/>
      <c r="F1206" s="102"/>
      <c r="G1206" s="101" t="s">
        <v>201</v>
      </c>
      <c r="H1206" s="98"/>
      <c r="I1206" s="98"/>
      <c r="J1206" s="98"/>
      <c r="K1206" s="100" t="s">
        <v>118</v>
      </c>
      <c r="L1206" s="98"/>
      <c r="M1206" s="98"/>
      <c r="N1206" s="99"/>
      <c r="O1206" s="98"/>
      <c r="P1206" s="98"/>
      <c r="Q1206" s="98"/>
      <c r="R1206" s="98"/>
      <c r="S1206" s="98"/>
      <c r="T1206" s="97">
        <v>1</v>
      </c>
      <c r="U1206" s="96" t="s">
        <v>201</v>
      </c>
      <c r="V1206" s="40" t="s">
        <v>145</v>
      </c>
      <c r="W1206" s="15"/>
      <c r="X1206" s="15"/>
      <c r="Y1206" s="15" t="s">
        <v>71</v>
      </c>
      <c r="Z1206" s="15"/>
      <c r="AA1206" s="15"/>
      <c r="AH1206" s="67"/>
      <c r="AI1206"/>
      <c r="AJ1206" s="67"/>
      <c r="AK1206"/>
      <c r="AO1206" s="39">
        <f t="shared" si="45"/>
        <v>0</v>
      </c>
      <c r="AP1206" s="39"/>
      <c r="AQ1206" s="39">
        <f t="shared" si="46"/>
        <v>0</v>
      </c>
    </row>
    <row r="1207" spans="1:43" ht="16.5" thickBot="1" x14ac:dyDescent="0.3">
      <c r="A1207" s="38">
        <v>1206</v>
      </c>
      <c r="B1207" s="64">
        <v>2</v>
      </c>
      <c r="C1207" s="66" t="s">
        <v>116</v>
      </c>
      <c r="D1207" s="65"/>
      <c r="E1207" s="55"/>
      <c r="F1207" s="56"/>
      <c r="H1207" s="55"/>
      <c r="I1207" s="58"/>
      <c r="J1207" s="55"/>
      <c r="K1207" s="55" t="s">
        <v>115</v>
      </c>
      <c r="L1207" s="55"/>
      <c r="M1207" s="55"/>
      <c r="N1207" s="56"/>
      <c r="O1207" s="55"/>
      <c r="P1207" s="55"/>
      <c r="Q1207" s="55"/>
      <c r="R1207" s="55"/>
      <c r="S1207" s="55"/>
      <c r="T1207" s="54">
        <v>1</v>
      </c>
      <c r="U1207" s="53" t="s">
        <v>201</v>
      </c>
      <c r="V1207" s="40" t="s">
        <v>144</v>
      </c>
      <c r="W1207" s="15">
        <v>2</v>
      </c>
      <c r="X1207" s="15"/>
      <c r="Y1207" s="15" t="s">
        <v>71</v>
      </c>
      <c r="Z1207" s="15"/>
      <c r="AA1207" s="15"/>
      <c r="AH1207" s="67"/>
      <c r="AI1207"/>
      <c r="AJ1207" s="67"/>
      <c r="AK1207"/>
      <c r="AO1207" s="39">
        <f t="shared" si="45"/>
        <v>0</v>
      </c>
      <c r="AP1207" s="39"/>
      <c r="AQ1207" s="39">
        <f t="shared" si="46"/>
        <v>0</v>
      </c>
    </row>
    <row r="1208" spans="1:43" ht="21.75" thickBot="1" x14ac:dyDescent="0.3">
      <c r="A1208" s="38">
        <v>1207</v>
      </c>
      <c r="B1208" s="64">
        <v>3</v>
      </c>
      <c r="C1208" s="92" t="s">
        <v>113</v>
      </c>
      <c r="D1208" s="91" t="s">
        <v>112</v>
      </c>
      <c r="E1208" s="87" t="s">
        <v>111</v>
      </c>
      <c r="F1208" s="90" t="s">
        <v>110</v>
      </c>
      <c r="G1208" s="89"/>
      <c r="H1208" s="86"/>
      <c r="I1208" s="87"/>
      <c r="J1208" s="86"/>
      <c r="K1208" s="86" t="s">
        <v>103</v>
      </c>
      <c r="L1208" s="87"/>
      <c r="M1208" s="87">
        <v>1064</v>
      </c>
      <c r="N1208" s="88">
        <v>1063</v>
      </c>
      <c r="O1208" s="87"/>
      <c r="P1208" s="87" t="s">
        <v>109</v>
      </c>
      <c r="Q1208" s="116">
        <v>2</v>
      </c>
      <c r="R1208" s="87"/>
      <c r="S1208" s="86"/>
      <c r="T1208" s="85">
        <v>1</v>
      </c>
      <c r="U1208" s="84" t="s">
        <v>201</v>
      </c>
      <c r="V1208" s="40" t="s">
        <v>138</v>
      </c>
      <c r="W1208" s="15">
        <v>2</v>
      </c>
      <c r="X1208" s="15"/>
      <c r="Y1208" s="15" t="s">
        <v>71</v>
      </c>
      <c r="Z1208" s="15"/>
      <c r="AA1208" s="15"/>
      <c r="AJ1208" s="67"/>
      <c r="AK1208"/>
      <c r="AO1208" s="39" t="str">
        <f t="shared" si="45"/>
        <v>BOC District 2</v>
      </c>
      <c r="AP1208" s="39"/>
      <c r="AQ1208" s="39">
        <f t="shared" si="46"/>
        <v>0</v>
      </c>
    </row>
    <row r="1209" spans="1:43" thickBot="1" x14ac:dyDescent="0.3">
      <c r="A1209" s="38">
        <v>1208</v>
      </c>
      <c r="B1209" s="64">
        <v>4</v>
      </c>
      <c r="C1209" s="66" t="str">
        <f>IF(G1209=1,AO1209," ")</f>
        <v xml:space="preserve">Alicia Adams </v>
      </c>
      <c r="D1209" s="71"/>
      <c r="E1209" s="82">
        <v>1063</v>
      </c>
      <c r="F1209" s="80">
        <v>165</v>
      </c>
      <c r="G1209" s="58">
        <v>1</v>
      </c>
      <c r="H1209" s="58">
        <v>1</v>
      </c>
      <c r="I1209" s="58" t="str">
        <f>IF(C1209=$AI$5,$AJ$5," ")</f>
        <v>REP</v>
      </c>
      <c r="J1209" s="55" t="s">
        <v>104</v>
      </c>
      <c r="K1209" s="55" t="s">
        <v>103</v>
      </c>
      <c r="L1209" s="55"/>
      <c r="M1209" s="55"/>
      <c r="N1209" s="56"/>
      <c r="O1209" s="55"/>
      <c r="P1209" s="55"/>
      <c r="Q1209" s="55"/>
      <c r="R1209" s="55"/>
      <c r="S1209" s="55"/>
      <c r="T1209" s="54">
        <v>1</v>
      </c>
      <c r="U1209" s="53" t="s">
        <v>201</v>
      </c>
      <c r="V1209" s="40" t="s">
        <v>138</v>
      </c>
      <c r="W1209" s="15">
        <v>2</v>
      </c>
      <c r="X1209" s="15"/>
      <c r="Y1209" s="15" t="s">
        <v>71</v>
      </c>
      <c r="Z1209" s="15"/>
      <c r="AA1209" s="15"/>
      <c r="AJ1209" s="67"/>
      <c r="AK1209"/>
      <c r="AO1209" s="39" t="str">
        <f t="shared" si="45"/>
        <v xml:space="preserve">Alicia Adams </v>
      </c>
      <c r="AP1209" s="39"/>
      <c r="AQ1209" s="39">
        <f t="shared" si="46"/>
        <v>0</v>
      </c>
    </row>
    <row r="1210" spans="1:43" thickBot="1" x14ac:dyDescent="0.3">
      <c r="A1210" s="38">
        <v>1209</v>
      </c>
      <c r="B1210" s="64">
        <v>5</v>
      </c>
      <c r="C1210" s="66" t="str">
        <f>IF(G1210=1,AO1210," ")</f>
        <v>Erick Allen</v>
      </c>
      <c r="D1210" s="71"/>
      <c r="E1210" s="81">
        <v>1063</v>
      </c>
      <c r="F1210" s="80">
        <v>166</v>
      </c>
      <c r="G1210" s="58">
        <v>1</v>
      </c>
      <c r="H1210" s="58">
        <f>G1210</f>
        <v>1</v>
      </c>
      <c r="I1210" s="58" t="str">
        <f>IF(C1210=$AI$6,$AJ$6," ")</f>
        <v>DEM</v>
      </c>
      <c r="J1210" s="55" t="s">
        <v>104</v>
      </c>
      <c r="K1210" s="55" t="s">
        <v>103</v>
      </c>
      <c r="L1210" s="55"/>
      <c r="M1210" s="55"/>
      <c r="N1210" s="56"/>
      <c r="O1210" s="55"/>
      <c r="P1210" s="55"/>
      <c r="Q1210" s="55"/>
      <c r="R1210" s="55"/>
      <c r="S1210" s="55"/>
      <c r="T1210" s="54">
        <v>1</v>
      </c>
      <c r="U1210" s="53" t="s">
        <v>201</v>
      </c>
      <c r="V1210" s="40" t="s">
        <v>138</v>
      </c>
      <c r="W1210" s="15">
        <v>2</v>
      </c>
      <c r="X1210" s="15"/>
      <c r="Y1210" s="15" t="s">
        <v>71</v>
      </c>
      <c r="Z1210" s="15"/>
      <c r="AA1210" s="15"/>
      <c r="AJ1210" s="67"/>
      <c r="AK1210"/>
      <c r="AO1210" s="39" t="str">
        <f t="shared" si="45"/>
        <v>Erick Allen</v>
      </c>
      <c r="AP1210" s="39"/>
      <c r="AQ1210" s="39">
        <f t="shared" si="46"/>
        <v>0</v>
      </c>
    </row>
    <row r="1211" spans="1:43" thickBot="1" x14ac:dyDescent="0.3">
      <c r="A1211" s="38">
        <v>1210</v>
      </c>
      <c r="B1211" s="64">
        <v>6</v>
      </c>
      <c r="C1211" s="66" t="str">
        <f>IF(G1211=1,AO1211," ")</f>
        <v>Jaha V. Howard</v>
      </c>
      <c r="D1211" s="71"/>
      <c r="E1211" s="81">
        <v>1064</v>
      </c>
      <c r="F1211" s="80">
        <v>164</v>
      </c>
      <c r="G1211" s="58">
        <v>1</v>
      </c>
      <c r="H1211" s="58">
        <f>G1211</f>
        <v>1</v>
      </c>
      <c r="I1211" s="58" t="str">
        <f>IF(C1211=$AI$7,$AJ$7," ")</f>
        <v>DEM</v>
      </c>
      <c r="J1211" s="55" t="s">
        <v>104</v>
      </c>
      <c r="K1211" s="55" t="s">
        <v>103</v>
      </c>
      <c r="L1211" s="55"/>
      <c r="M1211" s="55"/>
      <c r="N1211" s="56"/>
      <c r="O1211" s="55"/>
      <c r="P1211" s="55"/>
      <c r="Q1211" s="55"/>
      <c r="R1211" s="55"/>
      <c r="S1211" s="55"/>
      <c r="T1211" s="54">
        <v>1</v>
      </c>
      <c r="U1211" s="53" t="s">
        <v>201</v>
      </c>
      <c r="V1211" s="40" t="s">
        <v>138</v>
      </c>
      <c r="W1211" s="15">
        <v>2</v>
      </c>
      <c r="X1211" s="15"/>
      <c r="Y1211" s="15" t="s">
        <v>71</v>
      </c>
      <c r="Z1211" s="15"/>
      <c r="AA1211" s="15"/>
      <c r="AJ1211" s="67"/>
      <c r="AK1211"/>
      <c r="AO1211" s="39" t="str">
        <f t="shared" si="45"/>
        <v>Jaha V. Howard</v>
      </c>
      <c r="AP1211" s="39"/>
      <c r="AQ1211" s="39">
        <f t="shared" si="46"/>
        <v>0</v>
      </c>
    </row>
    <row r="1212" spans="1:43" thickBot="1" x14ac:dyDescent="0.3">
      <c r="A1212" s="38">
        <v>1211</v>
      </c>
      <c r="B1212" s="64">
        <v>7</v>
      </c>
      <c r="C1212" s="66" t="str">
        <f>IF(G1212=1,AO1212," ")</f>
        <v>Tanisha Whorton</v>
      </c>
      <c r="D1212" s="71"/>
      <c r="E1212" s="81">
        <v>1064</v>
      </c>
      <c r="F1212" s="80">
        <v>164</v>
      </c>
      <c r="G1212" s="58">
        <v>1</v>
      </c>
      <c r="H1212" s="58">
        <f>G1212</f>
        <v>1</v>
      </c>
      <c r="I1212" s="58" t="str">
        <f>IF(C1212=$AI$8,$AJ$8," ")</f>
        <v>DEM</v>
      </c>
      <c r="J1212" s="55" t="s">
        <v>104</v>
      </c>
      <c r="K1212" s="55" t="s">
        <v>103</v>
      </c>
      <c r="L1212" s="55"/>
      <c r="M1212" s="55"/>
      <c r="N1212" s="56"/>
      <c r="O1212" s="55"/>
      <c r="P1212" s="55"/>
      <c r="Q1212" s="55"/>
      <c r="R1212" s="55"/>
      <c r="S1212" s="55"/>
      <c r="T1212" s="54">
        <v>1</v>
      </c>
      <c r="U1212" s="53" t="s">
        <v>201</v>
      </c>
      <c r="V1212" s="40" t="s">
        <v>138</v>
      </c>
      <c r="W1212" s="15">
        <v>2</v>
      </c>
      <c r="X1212" s="15"/>
      <c r="Y1212" s="15" t="s">
        <v>71</v>
      </c>
      <c r="Z1212" s="15"/>
      <c r="AA1212" s="15"/>
      <c r="AJ1212" s="67"/>
      <c r="AK1212"/>
      <c r="AO1212" s="39" t="str">
        <f t="shared" si="45"/>
        <v>Tanisha Whorton</v>
      </c>
      <c r="AP1212" s="39"/>
      <c r="AQ1212" s="39">
        <f t="shared" si="46"/>
        <v>0</v>
      </c>
    </row>
    <row r="1213" spans="1:43" thickBot="1" x14ac:dyDescent="0.3">
      <c r="A1213" s="38">
        <v>1212</v>
      </c>
      <c r="B1213" s="64">
        <v>8</v>
      </c>
      <c r="C1213" s="66" t="str">
        <f>IF(G1213=1,AO1213," ")</f>
        <v>Tracy Stevenson</v>
      </c>
      <c r="D1213" s="71"/>
      <c r="E1213" s="81">
        <v>1064</v>
      </c>
      <c r="F1213" s="80">
        <v>164</v>
      </c>
      <c r="G1213" s="58">
        <v>1</v>
      </c>
      <c r="H1213" s="58">
        <f>G1213</f>
        <v>1</v>
      </c>
      <c r="I1213" s="58" t="str">
        <f>IF(C1213=$AI$9,$AJ$9," ")</f>
        <v>DEM</v>
      </c>
      <c r="J1213" s="55" t="s">
        <v>104</v>
      </c>
      <c r="K1213" s="55" t="s">
        <v>103</v>
      </c>
      <c r="L1213" s="55"/>
      <c r="M1213" s="55"/>
      <c r="N1213" s="56"/>
      <c r="O1213" s="55"/>
      <c r="P1213" s="55"/>
      <c r="Q1213" s="55"/>
      <c r="R1213" s="55"/>
      <c r="S1213" s="55"/>
      <c r="T1213" s="54">
        <v>1</v>
      </c>
      <c r="U1213" s="53" t="s">
        <v>201</v>
      </c>
      <c r="V1213" s="40" t="s">
        <v>138</v>
      </c>
      <c r="W1213" s="15">
        <v>2</v>
      </c>
      <c r="X1213" s="15"/>
      <c r="Y1213" s="15" t="s">
        <v>71</v>
      </c>
      <c r="Z1213" s="15"/>
      <c r="AA1213" s="15"/>
      <c r="AB1213" s="4">
        <v>161</v>
      </c>
      <c r="AC1213" s="5" t="s">
        <v>205</v>
      </c>
      <c r="AD1213" s="83" t="s">
        <v>107</v>
      </c>
      <c r="AE1213" s="83"/>
      <c r="AJ1213" s="67"/>
      <c r="AK1213"/>
      <c r="AO1213" s="39" t="str">
        <f t="shared" si="45"/>
        <v>Tracy Stevenson</v>
      </c>
      <c r="AP1213" s="39"/>
      <c r="AQ1213" s="39">
        <f t="shared" si="46"/>
        <v>0</v>
      </c>
    </row>
    <row r="1214" spans="1:43" ht="15" x14ac:dyDescent="0.25">
      <c r="A1214" s="38">
        <v>1213</v>
      </c>
      <c r="B1214" s="64">
        <v>9</v>
      </c>
      <c r="C1214" s="74" t="str">
        <f>IF(G1214=1,AQ1214,IF(G1214="BLK",$AI$17," "))</f>
        <v xml:space="preserve"> </v>
      </c>
      <c r="D1214" s="129"/>
      <c r="E1214" s="55"/>
      <c r="F1214" s="56"/>
      <c r="G1214" s="58"/>
      <c r="H1214" s="58"/>
      <c r="I1214" s="58" t="str">
        <f>IF(C1214=$AI$10,$AJ$10," ")</f>
        <v xml:space="preserve"> </v>
      </c>
      <c r="J1214" s="55"/>
      <c r="K1214" s="55" t="s">
        <v>103</v>
      </c>
      <c r="L1214" s="55"/>
      <c r="M1214" s="55"/>
      <c r="N1214" s="56"/>
      <c r="O1214" s="55"/>
      <c r="P1214" s="55"/>
      <c r="Q1214" s="55"/>
      <c r="R1214" s="55"/>
      <c r="S1214" s="55"/>
      <c r="T1214" s="54">
        <v>1</v>
      </c>
      <c r="U1214" s="53" t="s">
        <v>201</v>
      </c>
      <c r="V1214" s="40" t="s">
        <v>138</v>
      </c>
      <c r="W1214" s="15">
        <v>2</v>
      </c>
      <c r="X1214" s="15"/>
      <c r="Y1214" s="15" t="s">
        <v>71</v>
      </c>
      <c r="Z1214" s="15"/>
      <c r="AA1214" s="15"/>
      <c r="AB1214" s="4">
        <v>163</v>
      </c>
      <c r="AC1214" s="5" t="s">
        <v>204</v>
      </c>
      <c r="AD1214" s="83" t="s">
        <v>107</v>
      </c>
      <c r="AE1214" s="83"/>
      <c r="AJ1214" s="67"/>
      <c r="AK1214"/>
      <c r="AO1214" s="39" t="str">
        <f t="shared" si="45"/>
        <v>BLANK</v>
      </c>
      <c r="AP1214" s="39"/>
      <c r="AQ1214" s="39">
        <f t="shared" si="46"/>
        <v>0</v>
      </c>
    </row>
    <row r="1215" spans="1:43" thickBot="1" x14ac:dyDescent="0.3">
      <c r="A1215" s="38">
        <v>1214</v>
      </c>
      <c r="B1215" s="64">
        <v>10</v>
      </c>
      <c r="C1215" s="66" t="str">
        <f>IF(G1215=1,AO1215," ")</f>
        <v xml:space="preserve"> </v>
      </c>
      <c r="D1215" s="65"/>
      <c r="E1215" s="55"/>
      <c r="F1215" s="56"/>
      <c r="G1215" s="58"/>
      <c r="H1215" s="58"/>
      <c r="I1215" s="58" t="str">
        <f>IF(C1215=$AI$10,$AJ$10," ")</f>
        <v xml:space="preserve"> </v>
      </c>
      <c r="J1215" s="55"/>
      <c r="K1215" s="55" t="s">
        <v>103</v>
      </c>
      <c r="L1215" s="55"/>
      <c r="M1215" s="55"/>
      <c r="N1215" s="56"/>
      <c r="O1215" s="55"/>
      <c r="P1215" s="55"/>
      <c r="Q1215" s="55"/>
      <c r="R1215" s="55"/>
      <c r="S1215" s="55"/>
      <c r="T1215" s="54">
        <v>1</v>
      </c>
      <c r="U1215" s="53" t="s">
        <v>201</v>
      </c>
      <c r="V1215" s="40" t="s">
        <v>138</v>
      </c>
      <c r="W1215" s="15">
        <v>2</v>
      </c>
      <c r="X1215" s="15"/>
      <c r="Y1215" s="15" t="s">
        <v>71</v>
      </c>
      <c r="Z1215" s="15"/>
      <c r="AA1215" s="15"/>
      <c r="AB1215" s="4">
        <v>165</v>
      </c>
      <c r="AC1215" s="5" t="s">
        <v>203</v>
      </c>
      <c r="AD1215" s="83" t="s">
        <v>107</v>
      </c>
      <c r="AE1215" s="83"/>
      <c r="AJ1215" s="67"/>
      <c r="AK1215"/>
      <c r="AO1215" s="39" t="str">
        <f t="shared" si="45"/>
        <v>Write In</v>
      </c>
      <c r="AP1215" s="39"/>
      <c r="AQ1215" s="39">
        <f t="shared" si="46"/>
        <v>0</v>
      </c>
    </row>
    <row r="1216" spans="1:43" ht="21.75" thickBot="1" x14ac:dyDescent="0.3">
      <c r="A1216" s="75">
        <v>1215</v>
      </c>
      <c r="B1216" s="64">
        <v>11</v>
      </c>
      <c r="C1216" s="92" t="s">
        <v>101</v>
      </c>
      <c r="D1216" s="91" t="s">
        <v>112</v>
      </c>
      <c r="E1216" s="86"/>
      <c r="F1216" s="132"/>
      <c r="G1216" s="113"/>
      <c r="H1216" s="87"/>
      <c r="I1216" s="87"/>
      <c r="J1216" s="86"/>
      <c r="K1216" s="86" t="s">
        <v>100</v>
      </c>
      <c r="L1216" s="87">
        <v>1022</v>
      </c>
      <c r="M1216" s="87"/>
      <c r="N1216" s="88"/>
      <c r="O1216" s="87"/>
      <c r="P1216" s="87" t="s">
        <v>109</v>
      </c>
      <c r="Q1216" s="116">
        <v>4</v>
      </c>
      <c r="R1216" s="87"/>
      <c r="S1216" s="86"/>
      <c r="T1216" s="85">
        <v>2</v>
      </c>
      <c r="U1216" s="84" t="s">
        <v>201</v>
      </c>
      <c r="V1216" s="40" t="s">
        <v>138</v>
      </c>
      <c r="W1216" s="15">
        <v>4</v>
      </c>
      <c r="X1216" s="15"/>
      <c r="Y1216" s="15" t="s">
        <v>71</v>
      </c>
      <c r="Z1216" s="15"/>
      <c r="AA1216" s="15"/>
      <c r="AJ1216" s="67"/>
      <c r="AK1216"/>
      <c r="AO1216" s="39">
        <f t="shared" si="45"/>
        <v>0</v>
      </c>
      <c r="AP1216" s="39"/>
      <c r="AQ1216" s="39" t="str">
        <f t="shared" si="46"/>
        <v>BOC District 4</v>
      </c>
    </row>
    <row r="1217" spans="1:43" thickBot="1" x14ac:dyDescent="0.3">
      <c r="A1217" s="75">
        <v>1216</v>
      </c>
      <c r="B1217" s="64">
        <v>12</v>
      </c>
      <c r="C1217" s="66" t="str">
        <f>IF(G1217=1,AQ1217," ")</f>
        <v>Julien Grhas</v>
      </c>
      <c r="D1217" s="71"/>
      <c r="E1217" s="115">
        <v>1022</v>
      </c>
      <c r="F1217" s="80">
        <v>161</v>
      </c>
      <c r="G1217" s="58">
        <v>1</v>
      </c>
      <c r="H1217" s="58">
        <f>G1217</f>
        <v>1</v>
      </c>
      <c r="I1217" s="58" t="str">
        <f>IF(C1217=$AI$13,$AJ$13," ")</f>
        <v>REP</v>
      </c>
      <c r="J1217" s="55" t="s">
        <v>104</v>
      </c>
      <c r="K1217" s="55" t="s">
        <v>100</v>
      </c>
      <c r="L1217" s="55"/>
      <c r="M1217" s="55"/>
      <c r="N1217" s="56"/>
      <c r="O1217" s="55"/>
      <c r="P1217" s="55"/>
      <c r="Q1217" s="55"/>
      <c r="R1217" s="55"/>
      <c r="S1217" s="55"/>
      <c r="T1217" s="54">
        <v>2</v>
      </c>
      <c r="U1217" s="53" t="s">
        <v>201</v>
      </c>
      <c r="V1217" s="40" t="s">
        <v>138</v>
      </c>
      <c r="W1217" s="15">
        <v>4</v>
      </c>
      <c r="X1217" s="15"/>
      <c r="Y1217" s="15" t="s">
        <v>71</v>
      </c>
      <c r="Z1217" s="15"/>
      <c r="AA1217" s="15"/>
      <c r="AB1217" s="4">
        <v>162</v>
      </c>
      <c r="AC1217" s="5" t="s">
        <v>205</v>
      </c>
      <c r="AD1217" s="5" t="s">
        <v>105</v>
      </c>
      <c r="AJ1217" s="67"/>
      <c r="AK1217"/>
      <c r="AO1217" s="39">
        <f t="shared" si="45"/>
        <v>0</v>
      </c>
      <c r="AP1217" s="39"/>
      <c r="AQ1217" s="39" t="str">
        <f t="shared" si="46"/>
        <v>Julien Grhas</v>
      </c>
    </row>
    <row r="1218" spans="1:43" thickBot="1" x14ac:dyDescent="0.3">
      <c r="A1218" s="75">
        <v>1217</v>
      </c>
      <c r="B1218" s="64">
        <v>13</v>
      </c>
      <c r="C1218" s="66" t="str">
        <f>IF(G1218=1,AQ1218," ")</f>
        <v>Matthew Hardwick</v>
      </c>
      <c r="D1218" s="71"/>
      <c r="E1218" s="115">
        <v>1022</v>
      </c>
      <c r="F1218" s="80">
        <v>161</v>
      </c>
      <c r="G1218" s="58">
        <v>1</v>
      </c>
      <c r="H1218" s="58">
        <f>G1218</f>
        <v>1</v>
      </c>
      <c r="I1218" s="58" t="str">
        <f>IF(C1218=$AI$14,$AJ$14," ")</f>
        <v>REP</v>
      </c>
      <c r="J1218" s="55" t="s">
        <v>104</v>
      </c>
      <c r="K1218" s="55" t="s">
        <v>100</v>
      </c>
      <c r="L1218" s="55"/>
      <c r="M1218" s="55"/>
      <c r="N1218" s="56"/>
      <c r="O1218" s="55"/>
      <c r="P1218" s="55"/>
      <c r="Q1218" s="55"/>
      <c r="R1218" s="55"/>
      <c r="S1218" s="55"/>
      <c r="T1218" s="54">
        <v>2</v>
      </c>
      <c r="U1218" s="53" t="s">
        <v>201</v>
      </c>
      <c r="V1218" s="40" t="s">
        <v>138</v>
      </c>
      <c r="W1218" s="15">
        <v>4</v>
      </c>
      <c r="X1218" s="15"/>
      <c r="Y1218" s="15" t="s">
        <v>71</v>
      </c>
      <c r="Z1218" s="15"/>
      <c r="AA1218" s="15"/>
      <c r="AB1218" s="4">
        <v>164</v>
      </c>
      <c r="AC1218" s="5" t="s">
        <v>204</v>
      </c>
      <c r="AD1218" s="5" t="s">
        <v>105</v>
      </c>
      <c r="AJ1218" s="67"/>
      <c r="AK1218"/>
      <c r="AO1218" s="39">
        <f t="shared" ref="AO1218:AO1281" si="48">_xlfn.XLOOKUP(B1218,$AH$4:$AH$11,$AI$4:$AI$11,0)</f>
        <v>0</v>
      </c>
      <c r="AP1218" s="39"/>
      <c r="AQ1218" s="39" t="str">
        <f t="shared" si="46"/>
        <v>Matthew Hardwick</v>
      </c>
    </row>
    <row r="1219" spans="1:43" thickBot="1" x14ac:dyDescent="0.3">
      <c r="A1219" s="75">
        <v>1218</v>
      </c>
      <c r="B1219" s="64">
        <v>14</v>
      </c>
      <c r="C1219" s="66" t="str">
        <f>IF(G1219=1,AQ1219," ")</f>
        <v>Yashica Marshall</v>
      </c>
      <c r="D1219" s="71"/>
      <c r="E1219" s="114">
        <v>1022</v>
      </c>
      <c r="F1219" s="80">
        <v>162</v>
      </c>
      <c r="G1219" s="58">
        <v>1</v>
      </c>
      <c r="H1219" s="58">
        <f>G1219</f>
        <v>1</v>
      </c>
      <c r="I1219" s="58" t="str">
        <f>IF(C1219=$AI$15,$AJ$15," ")</f>
        <v>DEM</v>
      </c>
      <c r="J1219" s="55" t="s">
        <v>104</v>
      </c>
      <c r="K1219" s="55" t="s">
        <v>100</v>
      </c>
      <c r="L1219" s="55"/>
      <c r="M1219" s="55"/>
      <c r="N1219" s="56"/>
      <c r="O1219" s="55"/>
      <c r="P1219" s="55"/>
      <c r="Q1219" s="55"/>
      <c r="R1219" s="55"/>
      <c r="S1219" s="55"/>
      <c r="T1219" s="54">
        <v>2</v>
      </c>
      <c r="U1219" s="53" t="s">
        <v>201</v>
      </c>
      <c r="V1219" s="40" t="s">
        <v>138</v>
      </c>
      <c r="W1219" s="15">
        <v>4</v>
      </c>
      <c r="X1219" s="15"/>
      <c r="Y1219" s="15" t="s">
        <v>71</v>
      </c>
      <c r="Z1219" s="15"/>
      <c r="AA1219" s="15"/>
      <c r="AB1219" s="4">
        <v>166</v>
      </c>
      <c r="AC1219" s="5" t="s">
        <v>203</v>
      </c>
      <c r="AD1219" s="5" t="s">
        <v>105</v>
      </c>
      <c r="AJ1219" s="67"/>
      <c r="AK1219"/>
      <c r="AO1219" s="39">
        <f t="shared" si="48"/>
        <v>0</v>
      </c>
      <c r="AP1219" s="39"/>
      <c r="AQ1219" s="39" t="str">
        <f t="shared" si="46"/>
        <v>Yashica Marshall</v>
      </c>
    </row>
    <row r="1220" spans="1:43" thickBot="1" x14ac:dyDescent="0.3">
      <c r="A1220" s="75">
        <v>1219</v>
      </c>
      <c r="B1220" s="64">
        <v>15</v>
      </c>
      <c r="C1220" s="66" t="str">
        <f>IF(G1220=1,AQ1220," ")</f>
        <v>Monique Sheffield</v>
      </c>
      <c r="D1220" s="71"/>
      <c r="E1220" s="114">
        <v>1022</v>
      </c>
      <c r="F1220" s="80">
        <v>162</v>
      </c>
      <c r="G1220" s="58">
        <v>1</v>
      </c>
      <c r="H1220" s="58">
        <f>G1220</f>
        <v>1</v>
      </c>
      <c r="I1220" s="58" t="str">
        <f>IF(C1220=$AI$16,$AJ$16," ")</f>
        <v>DEM</v>
      </c>
      <c r="J1220" s="55" t="s">
        <v>104</v>
      </c>
      <c r="K1220" s="55" t="s">
        <v>100</v>
      </c>
      <c r="L1220" s="55"/>
      <c r="M1220" s="55"/>
      <c r="N1220" s="56"/>
      <c r="O1220" s="55"/>
      <c r="P1220" s="55"/>
      <c r="Q1220" s="55"/>
      <c r="R1220" s="55"/>
      <c r="S1220" s="55"/>
      <c r="T1220" s="54">
        <v>2</v>
      </c>
      <c r="U1220" s="53" t="s">
        <v>201</v>
      </c>
      <c r="V1220" s="40" t="s">
        <v>138</v>
      </c>
      <c r="W1220" s="15">
        <v>4</v>
      </c>
      <c r="X1220" s="15"/>
      <c r="Y1220" s="15" t="s">
        <v>71</v>
      </c>
      <c r="Z1220" s="15"/>
      <c r="AA1220" s="15"/>
      <c r="AJ1220" s="67"/>
      <c r="AK1220"/>
      <c r="AO1220" s="39">
        <f t="shared" si="48"/>
        <v>0</v>
      </c>
      <c r="AP1220" s="39"/>
      <c r="AQ1220" s="39" t="str">
        <f t="shared" si="46"/>
        <v>Monique Sheffield</v>
      </c>
    </row>
    <row r="1221" spans="1:43" ht="15" x14ac:dyDescent="0.25">
      <c r="A1221" s="75">
        <v>1220</v>
      </c>
      <c r="B1221" s="64">
        <v>16</v>
      </c>
      <c r="C1221" s="74"/>
      <c r="D1221" s="129"/>
      <c r="E1221" s="128"/>
      <c r="F1221" s="73"/>
      <c r="G1221" s="58"/>
      <c r="H1221" s="58"/>
      <c r="I1221" s="58"/>
      <c r="J1221" s="55"/>
      <c r="K1221" s="55" t="s">
        <v>100</v>
      </c>
      <c r="L1221" s="55"/>
      <c r="M1221" s="55"/>
      <c r="N1221" s="56"/>
      <c r="O1221" s="55"/>
      <c r="P1221" s="55"/>
      <c r="Q1221" s="55"/>
      <c r="R1221" s="55"/>
      <c r="S1221" s="55"/>
      <c r="T1221" s="54">
        <v>2</v>
      </c>
      <c r="U1221" s="53" t="s">
        <v>201</v>
      </c>
      <c r="V1221" s="40" t="s">
        <v>138</v>
      </c>
      <c r="W1221" s="15">
        <v>4</v>
      </c>
      <c r="X1221" s="15"/>
      <c r="Y1221" s="15" t="s">
        <v>71</v>
      </c>
      <c r="Z1221" s="15"/>
      <c r="AA1221" s="15"/>
      <c r="AJ1221" s="67"/>
      <c r="AK1221"/>
      <c r="AO1221" s="39">
        <f t="shared" si="48"/>
        <v>0</v>
      </c>
      <c r="AP1221" s="39"/>
      <c r="AQ1221" s="39" t="str">
        <f t="shared" ref="AQ1221:AQ1284" si="49">_xlfn.XLOOKUP(B1221,$AH$12:$AH$19,$AI$12:$AI$19,0)</f>
        <v>BLANK</v>
      </c>
    </row>
    <row r="1222" spans="1:43" ht="15" x14ac:dyDescent="0.25">
      <c r="A1222" s="75">
        <v>1221</v>
      </c>
      <c r="B1222" s="64">
        <v>17</v>
      </c>
      <c r="C1222" s="66" t="str">
        <f>IF(G1222=1,AQ1222," ")</f>
        <v xml:space="preserve"> </v>
      </c>
      <c r="F1222" s="56"/>
      <c r="G1222" s="58"/>
      <c r="H1222" s="58"/>
      <c r="I1222" s="58" t="str">
        <f>IF(C1222=$AI$18,$AJ$18," ")</f>
        <v xml:space="preserve"> </v>
      </c>
      <c r="J1222" s="55"/>
      <c r="K1222" s="55" t="s">
        <v>100</v>
      </c>
      <c r="L1222" s="55"/>
      <c r="M1222" s="55"/>
      <c r="N1222" s="56"/>
      <c r="O1222" s="55"/>
      <c r="P1222" s="55"/>
      <c r="Q1222" s="55"/>
      <c r="R1222" s="55"/>
      <c r="S1222" s="55"/>
      <c r="T1222" s="54">
        <v>2</v>
      </c>
      <c r="U1222" s="53" t="s">
        <v>201</v>
      </c>
      <c r="V1222" s="40" t="s">
        <v>138</v>
      </c>
      <c r="W1222" s="15">
        <v>4</v>
      </c>
      <c r="X1222" s="15"/>
      <c r="Y1222" s="15" t="s">
        <v>71</v>
      </c>
      <c r="Z1222" s="15"/>
      <c r="AA1222" s="15"/>
      <c r="AJ1222" s="67"/>
      <c r="AK1222"/>
      <c r="AO1222" s="39">
        <f t="shared" si="48"/>
        <v>0</v>
      </c>
      <c r="AP1222" s="39"/>
      <c r="AQ1222" s="39" t="str">
        <f t="shared" si="49"/>
        <v>BLANK</v>
      </c>
    </row>
    <row r="1223" spans="1:43" ht="15" x14ac:dyDescent="0.25">
      <c r="A1223" s="75">
        <v>1222</v>
      </c>
      <c r="B1223" s="64">
        <v>18</v>
      </c>
      <c r="C1223" s="66" t="str">
        <f>IF(G1223=1,AQ1223," ")</f>
        <v xml:space="preserve"> </v>
      </c>
      <c r="D1223" s="65"/>
      <c r="E1223" s="55"/>
      <c r="F1223" s="56"/>
      <c r="G1223" s="58"/>
      <c r="H1223" s="58"/>
      <c r="I1223" s="58" t="str">
        <f>IF(C1223=$AI$19,$AJ$19," ")</f>
        <v xml:space="preserve"> </v>
      </c>
      <c r="J1223" s="55"/>
      <c r="K1223" s="55" t="s">
        <v>100</v>
      </c>
      <c r="L1223" s="55"/>
      <c r="M1223" s="55"/>
      <c r="N1223" s="56"/>
      <c r="O1223" s="55"/>
      <c r="P1223" s="55"/>
      <c r="Q1223" s="55"/>
      <c r="R1223" s="55"/>
      <c r="S1223" s="55"/>
      <c r="T1223" s="54">
        <v>2</v>
      </c>
      <c r="U1223" s="53" t="s">
        <v>201</v>
      </c>
      <c r="V1223" s="40" t="s">
        <v>138</v>
      </c>
      <c r="W1223" s="15">
        <v>4</v>
      </c>
      <c r="X1223" s="15"/>
      <c r="Y1223" s="15" t="s">
        <v>71</v>
      </c>
      <c r="Z1223" s="15"/>
      <c r="AA1223" s="15"/>
      <c r="AJ1223" s="67"/>
      <c r="AK1223"/>
      <c r="AO1223" s="39">
        <f t="shared" si="48"/>
        <v>0</v>
      </c>
      <c r="AP1223" s="39"/>
      <c r="AQ1223" s="39" t="str">
        <f t="shared" si="49"/>
        <v>Write In</v>
      </c>
    </row>
    <row r="1224" spans="1:43" thickBot="1" x14ac:dyDescent="0.3">
      <c r="A1224" s="38">
        <v>1223</v>
      </c>
      <c r="B1224" s="64">
        <v>19</v>
      </c>
      <c r="C1224" s="66"/>
      <c r="D1224" s="65"/>
      <c r="E1224" s="55"/>
      <c r="F1224" s="56"/>
      <c r="G1224" s="58"/>
      <c r="H1224" s="58"/>
      <c r="I1224" s="58"/>
      <c r="J1224" s="55"/>
      <c r="K1224" s="55"/>
      <c r="L1224" s="55"/>
      <c r="M1224" s="55"/>
      <c r="N1224" s="56"/>
      <c r="O1224" s="55"/>
      <c r="P1224" s="55"/>
      <c r="Q1224" s="55"/>
      <c r="R1224" s="55"/>
      <c r="S1224" s="55"/>
      <c r="T1224" s="54">
        <v>2</v>
      </c>
      <c r="U1224" s="53" t="s">
        <v>201</v>
      </c>
      <c r="V1224" s="40" t="s">
        <v>136</v>
      </c>
      <c r="W1224" s="15">
        <v>24</v>
      </c>
      <c r="X1224" s="15"/>
      <c r="Y1224" s="15" t="s">
        <v>71</v>
      </c>
      <c r="Z1224" s="15"/>
      <c r="AA1224" s="15"/>
      <c r="AJ1224" s="67"/>
      <c r="AK1224"/>
      <c r="AO1224" s="39">
        <f t="shared" si="48"/>
        <v>0</v>
      </c>
      <c r="AP1224" s="39"/>
      <c r="AQ1224" s="39">
        <f t="shared" si="49"/>
        <v>0</v>
      </c>
    </row>
    <row r="1225" spans="1:43" ht="16.5" thickBot="1" x14ac:dyDescent="0.3">
      <c r="A1225" s="38">
        <v>1224</v>
      </c>
      <c r="B1225" s="64">
        <v>20</v>
      </c>
      <c r="C1225" s="74" t="s">
        <v>98</v>
      </c>
      <c r="D1225" s="71"/>
      <c r="E1225" s="58"/>
      <c r="F1225" s="73"/>
      <c r="G1225" s="59">
        <v>0</v>
      </c>
      <c r="H1225" s="58">
        <v>0</v>
      </c>
      <c r="I1225" s="58"/>
      <c r="J1225" s="55"/>
      <c r="K1225" s="55" t="s">
        <v>97</v>
      </c>
      <c r="L1225" s="55"/>
      <c r="M1225" s="55"/>
      <c r="N1225" s="56"/>
      <c r="O1225" s="55"/>
      <c r="P1225" s="55"/>
      <c r="Q1225" s="55"/>
      <c r="R1225" s="55"/>
      <c r="S1225" s="55"/>
      <c r="T1225" s="54">
        <v>2</v>
      </c>
      <c r="U1225" s="53" t="s">
        <v>201</v>
      </c>
      <c r="V1225" s="40" t="s">
        <v>136</v>
      </c>
      <c r="W1225" s="15">
        <v>24</v>
      </c>
      <c r="X1225" s="15"/>
      <c r="Y1225" s="15" t="s">
        <v>71</v>
      </c>
      <c r="Z1225" s="15"/>
      <c r="AA1225" s="15"/>
      <c r="AJ1225" s="67"/>
      <c r="AK1225"/>
      <c r="AO1225" s="39">
        <f t="shared" si="48"/>
        <v>0</v>
      </c>
      <c r="AP1225" s="39"/>
      <c r="AQ1225" s="39">
        <f t="shared" si="49"/>
        <v>0</v>
      </c>
    </row>
    <row r="1226" spans="1:43" ht="16.5" thickBot="1" x14ac:dyDescent="0.3">
      <c r="A1226" s="38">
        <v>1225</v>
      </c>
      <c r="B1226" s="64">
        <v>21</v>
      </c>
      <c r="C1226" s="74" t="s">
        <v>96</v>
      </c>
      <c r="D1226" s="71"/>
      <c r="E1226" s="58"/>
      <c r="F1226" s="73"/>
      <c r="G1226" s="59">
        <v>0</v>
      </c>
      <c r="H1226" s="58">
        <v>0</v>
      </c>
      <c r="I1226" s="58"/>
      <c r="J1226" s="55"/>
      <c r="K1226" s="55" t="s">
        <v>95</v>
      </c>
      <c r="L1226" s="55"/>
      <c r="M1226" s="55"/>
      <c r="N1226" s="56"/>
      <c r="O1226" s="55"/>
      <c r="P1226" s="55"/>
      <c r="Q1226" s="55"/>
      <c r="R1226" s="55"/>
      <c r="S1226" s="55"/>
      <c r="T1226" s="54">
        <v>2</v>
      </c>
      <c r="U1226" s="53" t="s">
        <v>201</v>
      </c>
      <c r="V1226" s="40" t="s">
        <v>136</v>
      </c>
      <c r="W1226" s="15">
        <v>24</v>
      </c>
      <c r="X1226" s="15"/>
      <c r="Y1226" s="15" t="s">
        <v>71</v>
      </c>
      <c r="Z1226" s="15"/>
      <c r="AA1226" s="15"/>
      <c r="AJ1226" s="67"/>
      <c r="AK1226"/>
      <c r="AO1226" s="39">
        <f t="shared" si="48"/>
        <v>0</v>
      </c>
      <c r="AP1226" s="39"/>
      <c r="AQ1226" s="39">
        <f t="shared" si="49"/>
        <v>0</v>
      </c>
    </row>
    <row r="1227" spans="1:43" ht="16.5" thickBot="1" x14ac:dyDescent="0.3">
      <c r="A1227" s="38">
        <v>1226</v>
      </c>
      <c r="B1227" s="64">
        <v>22</v>
      </c>
      <c r="C1227" s="74" t="s">
        <v>202</v>
      </c>
      <c r="D1227" s="71"/>
      <c r="E1227" s="130">
        <v>1064</v>
      </c>
      <c r="F1227" s="134">
        <v>163</v>
      </c>
      <c r="G1227" s="133">
        <v>0</v>
      </c>
      <c r="H1227" s="130">
        <v>1</v>
      </c>
      <c r="I1227" s="130" t="s">
        <v>107</v>
      </c>
      <c r="J1227" s="55"/>
      <c r="K1227" s="55" t="s">
        <v>93</v>
      </c>
      <c r="L1227" s="55"/>
      <c r="M1227" s="55"/>
      <c r="N1227" s="56"/>
      <c r="O1227" s="55"/>
      <c r="P1227" s="55"/>
      <c r="Q1227" s="55"/>
      <c r="R1227" s="55"/>
      <c r="S1227" s="55"/>
      <c r="T1227" s="54">
        <v>2</v>
      </c>
      <c r="U1227" s="53" t="s">
        <v>201</v>
      </c>
      <c r="V1227" s="40" t="s">
        <v>136</v>
      </c>
      <c r="W1227" s="15">
        <v>24</v>
      </c>
      <c r="X1227" s="15"/>
      <c r="Y1227" s="15" t="s">
        <v>71</v>
      </c>
      <c r="Z1227" s="15"/>
      <c r="AA1227" s="15"/>
      <c r="AJ1227" s="67"/>
      <c r="AK1227"/>
      <c r="AO1227" s="39">
        <f t="shared" si="48"/>
        <v>0</v>
      </c>
      <c r="AP1227" s="39"/>
      <c r="AQ1227" s="39">
        <f t="shared" si="49"/>
        <v>0</v>
      </c>
    </row>
    <row r="1228" spans="1:43" ht="16.5" thickBot="1" x14ac:dyDescent="0.3">
      <c r="A1228" s="38">
        <v>1227</v>
      </c>
      <c r="B1228" s="64">
        <v>23</v>
      </c>
      <c r="C1228" s="74" t="s">
        <v>77</v>
      </c>
      <c r="D1228" s="71"/>
      <c r="E1228" s="58"/>
      <c r="F1228" s="73"/>
      <c r="G1228" s="59">
        <v>0</v>
      </c>
      <c r="H1228" s="58">
        <v>0</v>
      </c>
      <c r="I1228" s="58" t="s">
        <v>105</v>
      </c>
      <c r="J1228" s="55"/>
      <c r="K1228" s="55" t="s">
        <v>77</v>
      </c>
      <c r="L1228" s="55"/>
      <c r="M1228" s="55"/>
      <c r="N1228" s="56"/>
      <c r="O1228" s="55"/>
      <c r="P1228" s="55"/>
      <c r="Q1228" s="55"/>
      <c r="R1228" s="55"/>
      <c r="S1228" s="55"/>
      <c r="T1228" s="54">
        <v>2</v>
      </c>
      <c r="U1228" s="53" t="s">
        <v>201</v>
      </c>
      <c r="V1228" s="40" t="s">
        <v>136</v>
      </c>
      <c r="W1228" s="15">
        <v>24</v>
      </c>
      <c r="X1228" s="15"/>
      <c r="Y1228" s="15" t="s">
        <v>71</v>
      </c>
      <c r="Z1228" s="15"/>
      <c r="AA1228" s="15"/>
      <c r="AJ1228" s="67"/>
      <c r="AK1228"/>
      <c r="AO1228" s="39">
        <f t="shared" si="48"/>
        <v>0</v>
      </c>
      <c r="AP1228" s="39"/>
      <c r="AQ1228" s="39">
        <f t="shared" si="49"/>
        <v>0</v>
      </c>
    </row>
    <row r="1229" spans="1:43" ht="16.5" thickBot="1" x14ac:dyDescent="0.3">
      <c r="A1229" s="38">
        <v>1228</v>
      </c>
      <c r="B1229" s="64">
        <v>24</v>
      </c>
      <c r="C1229" s="72" t="s">
        <v>92</v>
      </c>
      <c r="D1229" s="71"/>
      <c r="E1229" s="68"/>
      <c r="F1229" s="70"/>
      <c r="G1229" s="59">
        <v>0</v>
      </c>
      <c r="H1229" s="69">
        <v>0</v>
      </c>
      <c r="I1229" s="69"/>
      <c r="J1229" s="68"/>
      <c r="K1229" s="68" t="s">
        <v>91</v>
      </c>
      <c r="L1229" s="55"/>
      <c r="M1229" s="55"/>
      <c r="N1229" s="56"/>
      <c r="O1229" s="55"/>
      <c r="P1229" s="55"/>
      <c r="Q1229" s="55"/>
      <c r="R1229" s="55"/>
      <c r="S1229" s="55"/>
      <c r="T1229" s="54">
        <v>2</v>
      </c>
      <c r="U1229" s="53" t="s">
        <v>201</v>
      </c>
      <c r="V1229" s="40" t="s">
        <v>136</v>
      </c>
      <c r="W1229" s="15">
        <v>24</v>
      </c>
      <c r="X1229" s="15"/>
      <c r="Y1229" s="15" t="s">
        <v>71</v>
      </c>
      <c r="Z1229" s="15"/>
      <c r="AA1229" s="15"/>
      <c r="AH1229" s="67"/>
      <c r="AI1229"/>
      <c r="AJ1229" s="67"/>
      <c r="AK1229"/>
      <c r="AO1229" s="39">
        <f t="shared" si="48"/>
        <v>0</v>
      </c>
      <c r="AP1229" s="39"/>
      <c r="AQ1229" s="39">
        <f t="shared" si="49"/>
        <v>0</v>
      </c>
    </row>
    <row r="1230" spans="1:43" x14ac:dyDescent="0.25">
      <c r="A1230" s="38">
        <v>1229</v>
      </c>
      <c r="B1230" s="64">
        <v>25</v>
      </c>
      <c r="C1230" s="66"/>
      <c r="D1230" s="65"/>
      <c r="E1230" s="55"/>
      <c r="F1230" s="56"/>
      <c r="G1230" s="59"/>
      <c r="H1230" s="58"/>
      <c r="I1230" s="58"/>
      <c r="J1230" s="55"/>
      <c r="K1230" s="55"/>
      <c r="L1230" s="55"/>
      <c r="M1230" s="55"/>
      <c r="N1230" s="56"/>
      <c r="O1230" s="55"/>
      <c r="P1230" s="55"/>
      <c r="Q1230" s="55"/>
      <c r="R1230" s="55"/>
      <c r="S1230" s="55"/>
      <c r="T1230" s="54">
        <v>2</v>
      </c>
      <c r="U1230" s="53" t="s">
        <v>201</v>
      </c>
      <c r="V1230" s="40" t="s">
        <v>136</v>
      </c>
      <c r="W1230" s="15">
        <v>24</v>
      </c>
      <c r="X1230" s="15"/>
      <c r="Y1230" s="15" t="s">
        <v>71</v>
      </c>
      <c r="Z1230" s="15"/>
      <c r="AA1230" s="15"/>
      <c r="AH1230" s="67"/>
      <c r="AI1230"/>
      <c r="AJ1230" s="67"/>
      <c r="AK1230"/>
      <c r="AO1230" s="39">
        <f t="shared" si="48"/>
        <v>0</v>
      </c>
      <c r="AP1230" s="39"/>
      <c r="AQ1230" s="39">
        <f t="shared" si="49"/>
        <v>0</v>
      </c>
    </row>
    <row r="1231" spans="1:43" x14ac:dyDescent="0.25">
      <c r="A1231" s="38">
        <v>1230</v>
      </c>
      <c r="B1231" s="64">
        <v>26</v>
      </c>
      <c r="C1231" s="63" t="s">
        <v>90</v>
      </c>
      <c r="D1231" s="62"/>
      <c r="E1231" s="61">
        <f>SUBTOTAL(9,G1209:G1229)</f>
        <v>9</v>
      </c>
      <c r="F1231" s="60"/>
      <c r="G1231" s="59"/>
      <c r="H1231" s="58"/>
      <c r="I1231" s="57"/>
      <c r="J1231" s="55"/>
      <c r="K1231" s="55" t="s">
        <v>89</v>
      </c>
      <c r="L1231" s="55"/>
      <c r="M1231" s="55"/>
      <c r="N1231" s="56"/>
      <c r="O1231" s="55"/>
      <c r="P1231" s="55"/>
      <c r="Q1231" s="55"/>
      <c r="R1231" s="55"/>
      <c r="S1231" s="55"/>
      <c r="T1231" s="54">
        <v>2</v>
      </c>
      <c r="U1231" s="53" t="s">
        <v>201</v>
      </c>
      <c r="V1231" s="40" t="s">
        <v>136</v>
      </c>
      <c r="W1231" s="15">
        <v>24</v>
      </c>
      <c r="X1231" s="15"/>
      <c r="Y1231" s="15" t="s">
        <v>71</v>
      </c>
      <c r="Z1231" s="15"/>
      <c r="AA1231" s="15"/>
      <c r="AH1231" s="67"/>
      <c r="AI1231"/>
      <c r="AJ1231" s="67"/>
      <c r="AK1231"/>
      <c r="AO1231" s="39">
        <f t="shared" si="48"/>
        <v>0</v>
      </c>
      <c r="AP1231" s="39"/>
      <c r="AQ1231" s="39">
        <f t="shared" si="49"/>
        <v>0</v>
      </c>
    </row>
    <row r="1232" spans="1:43" ht="16.5" thickBot="1" x14ac:dyDescent="0.3">
      <c r="A1232" s="38">
        <v>1231</v>
      </c>
      <c r="B1232" s="52">
        <v>27</v>
      </c>
      <c r="C1232" s="51" t="s">
        <v>88</v>
      </c>
      <c r="D1232" s="50"/>
      <c r="E1232" s="49">
        <f>SUBTOTAL(9,H1209:H1229)</f>
        <v>10</v>
      </c>
      <c r="F1232" s="48">
        <f>SUBTOTAL(9,H1209:H1225)</f>
        <v>9</v>
      </c>
      <c r="G1232" s="47"/>
      <c r="H1232" s="46"/>
      <c r="I1232" s="46"/>
      <c r="J1232" s="45"/>
      <c r="K1232" s="43" t="s">
        <v>87</v>
      </c>
      <c r="L1232" s="43"/>
      <c r="M1232" s="43"/>
      <c r="N1232" s="44"/>
      <c r="O1232" s="43"/>
      <c r="P1232" s="43"/>
      <c r="Q1232" s="43"/>
      <c r="R1232" s="43"/>
      <c r="S1232" s="43"/>
      <c r="T1232" s="42">
        <v>2</v>
      </c>
      <c r="U1232" s="41" t="s">
        <v>201</v>
      </c>
      <c r="V1232" s="40" t="s">
        <v>136</v>
      </c>
      <c r="W1232" s="15">
        <v>24</v>
      </c>
      <c r="X1232" s="15"/>
      <c r="Y1232" s="15" t="s">
        <v>71</v>
      </c>
      <c r="Z1232" s="15"/>
      <c r="AA1232" s="15"/>
      <c r="AH1232" s="67"/>
      <c r="AI1232"/>
      <c r="AJ1232" s="67"/>
      <c r="AK1232"/>
      <c r="AO1232" s="39">
        <f t="shared" si="48"/>
        <v>0</v>
      </c>
      <c r="AP1232" s="39"/>
      <c r="AQ1232" s="39">
        <f t="shared" si="49"/>
        <v>0</v>
      </c>
    </row>
    <row r="1233" spans="1:43" ht="16.5" thickBot="1" x14ac:dyDescent="0.3">
      <c r="A1233" s="38">
        <v>1232</v>
      </c>
      <c r="G1233" s="13"/>
      <c r="U1233" s="2" t="s">
        <v>194</v>
      </c>
      <c r="V1233" s="40"/>
      <c r="W1233" s="15"/>
      <c r="X1233" s="15"/>
      <c r="Y1233" s="15" t="s">
        <v>71</v>
      </c>
      <c r="Z1233" s="15"/>
      <c r="AA1233" s="15"/>
      <c r="AH1233" s="67"/>
      <c r="AI1233"/>
      <c r="AJ1233" s="67"/>
      <c r="AK1233"/>
      <c r="AO1233" s="39">
        <f t="shared" si="48"/>
        <v>0</v>
      </c>
      <c r="AP1233" s="39"/>
      <c r="AQ1233" s="39">
        <f t="shared" si="49"/>
        <v>0</v>
      </c>
    </row>
    <row r="1234" spans="1:43" x14ac:dyDescent="0.25">
      <c r="A1234" s="75">
        <v>1233</v>
      </c>
      <c r="B1234" s="105">
        <v>1</v>
      </c>
      <c r="C1234" s="104" t="s">
        <v>23</v>
      </c>
      <c r="D1234" s="103"/>
      <c r="E1234" s="101"/>
      <c r="F1234" s="102"/>
      <c r="G1234" s="101" t="s">
        <v>198</v>
      </c>
      <c r="H1234" s="98"/>
      <c r="I1234" s="98"/>
      <c r="J1234" s="98"/>
      <c r="K1234" s="100" t="s">
        <v>118</v>
      </c>
      <c r="L1234" s="98"/>
      <c r="M1234" s="98"/>
      <c r="N1234" s="99"/>
      <c r="O1234" s="98"/>
      <c r="P1234" s="98"/>
      <c r="Q1234" s="98"/>
      <c r="R1234" s="98"/>
      <c r="S1234" s="98"/>
      <c r="T1234" s="97">
        <v>2</v>
      </c>
      <c r="U1234" s="96" t="s">
        <v>198</v>
      </c>
      <c r="V1234" s="40" t="s">
        <v>135</v>
      </c>
      <c r="W1234" s="15"/>
      <c r="X1234" s="15"/>
      <c r="Y1234" s="15" t="s">
        <v>71</v>
      </c>
      <c r="Z1234" s="15"/>
      <c r="AA1234" s="15"/>
      <c r="AH1234" s="67"/>
      <c r="AI1234"/>
      <c r="AJ1234" s="67"/>
      <c r="AK1234"/>
      <c r="AO1234" s="39">
        <f t="shared" si="48"/>
        <v>0</v>
      </c>
      <c r="AP1234" s="39"/>
      <c r="AQ1234" s="39">
        <f t="shared" si="49"/>
        <v>0</v>
      </c>
    </row>
    <row r="1235" spans="1:43" ht="16.5" thickBot="1" x14ac:dyDescent="0.3">
      <c r="A1235" s="75">
        <v>1234</v>
      </c>
      <c r="B1235" s="64">
        <v>2</v>
      </c>
      <c r="C1235" s="66" t="s">
        <v>116</v>
      </c>
      <c r="D1235" s="65"/>
      <c r="E1235" s="55"/>
      <c r="F1235" s="56"/>
      <c r="H1235" s="55"/>
      <c r="I1235" s="58"/>
      <c r="J1235" s="55"/>
      <c r="K1235" s="55" t="s">
        <v>115</v>
      </c>
      <c r="L1235" s="55"/>
      <c r="M1235" s="55"/>
      <c r="N1235" s="56"/>
      <c r="O1235" s="55"/>
      <c r="P1235" s="55"/>
      <c r="Q1235" s="55"/>
      <c r="R1235" s="55"/>
      <c r="S1235" s="55"/>
      <c r="T1235" s="54">
        <v>2</v>
      </c>
      <c r="U1235" s="53" t="s">
        <v>198</v>
      </c>
      <c r="V1235" s="40" t="s">
        <v>134</v>
      </c>
      <c r="W1235" s="15"/>
      <c r="X1235" s="15"/>
      <c r="Y1235" s="15" t="s">
        <v>71</v>
      </c>
      <c r="Z1235" s="15"/>
      <c r="AA1235" s="15"/>
      <c r="AH1235" s="67"/>
      <c r="AI1235"/>
      <c r="AJ1235" s="67"/>
      <c r="AK1235"/>
      <c r="AO1235" s="39">
        <f t="shared" si="48"/>
        <v>0</v>
      </c>
      <c r="AP1235" s="39"/>
      <c r="AQ1235" s="39">
        <f t="shared" si="49"/>
        <v>0</v>
      </c>
    </row>
    <row r="1236" spans="1:43" ht="16.5" hidden="1" thickBot="1" x14ac:dyDescent="0.3">
      <c r="A1236" s="75">
        <v>1235</v>
      </c>
      <c r="B1236" s="64">
        <v>3</v>
      </c>
      <c r="C1236" s="79" t="s">
        <v>113</v>
      </c>
      <c r="D1236" s="78"/>
      <c r="E1236" s="58" t="s">
        <v>111</v>
      </c>
      <c r="F1236" s="73" t="s">
        <v>110</v>
      </c>
      <c r="H1236" s="55"/>
      <c r="I1236" s="58"/>
      <c r="J1236" s="55"/>
      <c r="K1236" s="55" t="s">
        <v>103</v>
      </c>
      <c r="L1236" s="55"/>
      <c r="M1236" s="55"/>
      <c r="N1236" s="56"/>
      <c r="O1236" s="55"/>
      <c r="P1236" s="55"/>
      <c r="Q1236" s="55"/>
      <c r="R1236" s="55"/>
      <c r="S1236" s="55"/>
      <c r="T1236" s="55"/>
      <c r="U1236" s="53" t="s">
        <v>198</v>
      </c>
      <c r="V1236" s="40" t="s">
        <v>133</v>
      </c>
      <c r="W1236" s="15"/>
      <c r="X1236" s="15"/>
      <c r="Y1236" s="15" t="s">
        <v>71</v>
      </c>
      <c r="Z1236" s="15"/>
      <c r="AA1236" s="15"/>
      <c r="AH1236" s="67"/>
      <c r="AI1236"/>
      <c r="AJ1236" s="67"/>
      <c r="AK1236"/>
      <c r="AO1236" s="39" t="str">
        <f t="shared" si="48"/>
        <v>BOC District 2</v>
      </c>
      <c r="AP1236" s="39"/>
      <c r="AQ1236" s="39">
        <f t="shared" si="49"/>
        <v>0</v>
      </c>
    </row>
    <row r="1237" spans="1:43" hidden="1" thickBot="1" x14ac:dyDescent="0.3">
      <c r="A1237" s="75">
        <v>1236</v>
      </c>
      <c r="B1237" s="64">
        <v>4</v>
      </c>
      <c r="C1237" s="66" t="str">
        <f>IF(G1237=1,AO1237," ")</f>
        <v xml:space="preserve"> </v>
      </c>
      <c r="D1237" s="65"/>
      <c r="E1237" s="58"/>
      <c r="F1237" s="73"/>
      <c r="G1237" s="58"/>
      <c r="H1237" s="58"/>
      <c r="I1237" s="58" t="str">
        <f>IF(C1237=$AI$5,$AJ$5," ")</f>
        <v xml:space="preserve"> </v>
      </c>
      <c r="J1237" s="55"/>
      <c r="K1237" s="55" t="s">
        <v>103</v>
      </c>
      <c r="L1237" s="55"/>
      <c r="M1237" s="55"/>
      <c r="N1237" s="56"/>
      <c r="O1237" s="55"/>
      <c r="P1237" s="55"/>
      <c r="Q1237" s="55"/>
      <c r="R1237" s="55"/>
      <c r="S1237" s="55"/>
      <c r="T1237" s="55"/>
      <c r="U1237" s="53" t="s">
        <v>198</v>
      </c>
      <c r="V1237" s="40" t="s">
        <v>133</v>
      </c>
      <c r="W1237" s="15"/>
      <c r="X1237" s="15"/>
      <c r="Y1237" s="15" t="s">
        <v>71</v>
      </c>
      <c r="Z1237" s="15"/>
      <c r="AA1237" s="15"/>
      <c r="AH1237" s="67"/>
      <c r="AI1237"/>
      <c r="AJ1237" s="67"/>
      <c r="AK1237"/>
      <c r="AO1237" s="39" t="str">
        <f t="shared" si="48"/>
        <v xml:space="preserve">Alicia Adams </v>
      </c>
      <c r="AP1237" s="39"/>
      <c r="AQ1237" s="39">
        <f t="shared" si="49"/>
        <v>0</v>
      </c>
    </row>
    <row r="1238" spans="1:43" hidden="1" thickBot="1" x14ac:dyDescent="0.3">
      <c r="A1238" s="75">
        <v>1237</v>
      </c>
      <c r="B1238" s="64">
        <v>5</v>
      </c>
      <c r="C1238" s="66" t="str">
        <f>IF(G1238=1,AO1238," ")</f>
        <v xml:space="preserve"> </v>
      </c>
      <c r="D1238" s="65"/>
      <c r="E1238" s="58"/>
      <c r="F1238" s="73"/>
      <c r="G1238" s="58"/>
      <c r="H1238" s="58"/>
      <c r="I1238" s="58" t="str">
        <f>IF(C1238=$AI$6,$AJ$6," ")</f>
        <v xml:space="preserve"> </v>
      </c>
      <c r="J1238" s="55"/>
      <c r="K1238" s="55" t="s">
        <v>103</v>
      </c>
      <c r="L1238" s="55"/>
      <c r="M1238" s="55"/>
      <c r="N1238" s="56"/>
      <c r="O1238" s="55"/>
      <c r="P1238" s="55"/>
      <c r="Q1238" s="55"/>
      <c r="R1238" s="55"/>
      <c r="S1238" s="55"/>
      <c r="T1238" s="55"/>
      <c r="U1238" s="53" t="s">
        <v>198</v>
      </c>
      <c r="V1238" s="40" t="s">
        <v>133</v>
      </c>
      <c r="W1238" s="15"/>
      <c r="X1238" s="15"/>
      <c r="Y1238" s="15" t="s">
        <v>71</v>
      </c>
      <c r="Z1238" s="15"/>
      <c r="AA1238" s="15"/>
      <c r="AH1238" s="67"/>
      <c r="AI1238"/>
      <c r="AJ1238" s="67"/>
      <c r="AK1238"/>
      <c r="AO1238" s="39" t="str">
        <f t="shared" si="48"/>
        <v>Erick Allen</v>
      </c>
      <c r="AP1238" s="39"/>
      <c r="AQ1238" s="39">
        <f t="shared" si="49"/>
        <v>0</v>
      </c>
    </row>
    <row r="1239" spans="1:43" hidden="1" thickBot="1" x14ac:dyDescent="0.3">
      <c r="A1239" s="75">
        <v>1238</v>
      </c>
      <c r="B1239" s="64">
        <v>6</v>
      </c>
      <c r="C1239" s="66" t="str">
        <f>IF(G1239=1,AO1239," ")</f>
        <v xml:space="preserve"> </v>
      </c>
      <c r="D1239" s="65"/>
      <c r="E1239" s="55"/>
      <c r="F1239" s="56"/>
      <c r="G1239" s="58"/>
      <c r="H1239" s="58"/>
      <c r="I1239" s="58" t="str">
        <f>IF(C1239=$AI$7,$AJ$7," ")</f>
        <v xml:space="preserve"> </v>
      </c>
      <c r="J1239" s="55"/>
      <c r="K1239" s="55" t="s">
        <v>103</v>
      </c>
      <c r="L1239" s="55"/>
      <c r="M1239" s="55"/>
      <c r="N1239" s="56"/>
      <c r="O1239" s="55"/>
      <c r="P1239" s="55"/>
      <c r="Q1239" s="55"/>
      <c r="R1239" s="55"/>
      <c r="S1239" s="55"/>
      <c r="T1239" s="55"/>
      <c r="U1239" s="53" t="s">
        <v>198</v>
      </c>
      <c r="V1239" s="40" t="s">
        <v>133</v>
      </c>
      <c r="W1239" s="15"/>
      <c r="X1239" s="15"/>
      <c r="Y1239" s="15" t="s">
        <v>71</v>
      </c>
      <c r="Z1239" s="15"/>
      <c r="AA1239" s="15"/>
      <c r="AH1239" s="67"/>
      <c r="AI1239"/>
      <c r="AJ1239" s="67"/>
      <c r="AK1239"/>
      <c r="AO1239" s="39" t="str">
        <f t="shared" si="48"/>
        <v>Jaha V. Howard</v>
      </c>
      <c r="AP1239" s="39"/>
      <c r="AQ1239" s="39">
        <f t="shared" si="49"/>
        <v>0</v>
      </c>
    </row>
    <row r="1240" spans="1:43" hidden="1" thickBot="1" x14ac:dyDescent="0.3">
      <c r="A1240" s="75">
        <v>1239</v>
      </c>
      <c r="B1240" s="64">
        <v>7</v>
      </c>
      <c r="C1240" s="66" t="str">
        <f>IF(G1240=1,AO1240," ")</f>
        <v xml:space="preserve"> </v>
      </c>
      <c r="D1240" s="65"/>
      <c r="E1240" s="55"/>
      <c r="F1240" s="56"/>
      <c r="G1240" s="58"/>
      <c r="H1240" s="58"/>
      <c r="I1240" s="58" t="str">
        <f>IF(C1240=$AI$8,$AJ$8," ")</f>
        <v xml:space="preserve"> </v>
      </c>
      <c r="J1240" s="55"/>
      <c r="K1240" s="55" t="s">
        <v>103</v>
      </c>
      <c r="L1240" s="55"/>
      <c r="M1240" s="55"/>
      <c r="N1240" s="56"/>
      <c r="O1240" s="55"/>
      <c r="P1240" s="55"/>
      <c r="Q1240" s="55"/>
      <c r="R1240" s="55"/>
      <c r="S1240" s="55"/>
      <c r="T1240" s="55"/>
      <c r="U1240" s="53" t="s">
        <v>198</v>
      </c>
      <c r="V1240" s="40" t="s">
        <v>133</v>
      </c>
      <c r="W1240" s="15"/>
      <c r="X1240" s="15"/>
      <c r="Y1240" s="15" t="s">
        <v>71</v>
      </c>
      <c r="Z1240" s="15"/>
      <c r="AA1240" s="15"/>
      <c r="AH1240" s="67"/>
      <c r="AI1240"/>
      <c r="AJ1240" s="67"/>
      <c r="AK1240"/>
      <c r="AO1240" s="39" t="str">
        <f t="shared" si="48"/>
        <v>Tanisha Whorton</v>
      </c>
      <c r="AP1240" s="39"/>
      <c r="AQ1240" s="39">
        <f t="shared" si="49"/>
        <v>0</v>
      </c>
    </row>
    <row r="1241" spans="1:43" hidden="1" thickBot="1" x14ac:dyDescent="0.3">
      <c r="A1241" s="75">
        <v>1240</v>
      </c>
      <c r="B1241" s="64">
        <v>8</v>
      </c>
      <c r="C1241" s="66" t="str">
        <f>IF(G1241=1,AO1241," ")</f>
        <v xml:space="preserve"> </v>
      </c>
      <c r="D1241" s="65"/>
      <c r="E1241" s="55"/>
      <c r="F1241" s="56"/>
      <c r="G1241" s="58"/>
      <c r="H1241" s="58"/>
      <c r="I1241" s="58" t="str">
        <f>IF(C1241=$AI$9,$AJ$9," ")</f>
        <v xml:space="preserve"> </v>
      </c>
      <c r="J1241" s="55"/>
      <c r="K1241" s="55" t="s">
        <v>103</v>
      </c>
      <c r="L1241" s="55"/>
      <c r="M1241" s="55"/>
      <c r="N1241" s="56"/>
      <c r="O1241" s="55"/>
      <c r="P1241" s="55"/>
      <c r="Q1241" s="55"/>
      <c r="R1241" s="55"/>
      <c r="S1241" s="55"/>
      <c r="T1241" s="55"/>
      <c r="U1241" s="53" t="s">
        <v>198</v>
      </c>
      <c r="V1241" s="40" t="s">
        <v>133</v>
      </c>
      <c r="W1241" s="15"/>
      <c r="X1241" s="15"/>
      <c r="Y1241" s="15" t="s">
        <v>71</v>
      </c>
      <c r="Z1241" s="15"/>
      <c r="AA1241" s="15"/>
      <c r="AH1241" s="67"/>
      <c r="AI1241"/>
      <c r="AJ1241" s="67"/>
      <c r="AK1241"/>
      <c r="AO1241" s="39" t="str">
        <f t="shared" si="48"/>
        <v>Tracy Stevenson</v>
      </c>
      <c r="AP1241" s="39"/>
      <c r="AQ1241" s="39">
        <f t="shared" si="49"/>
        <v>0</v>
      </c>
    </row>
    <row r="1242" spans="1:43" hidden="1" thickBot="1" x14ac:dyDescent="0.3">
      <c r="A1242" s="75">
        <v>1241</v>
      </c>
      <c r="B1242" s="64">
        <v>9</v>
      </c>
      <c r="C1242" s="74" t="str">
        <f>IF(G1242=1,AQ1242,IF(G1242="BLK",$AI$17," "))</f>
        <v xml:space="preserve"> </v>
      </c>
      <c r="D1242" s="129"/>
      <c r="E1242" s="55"/>
      <c r="F1242" s="56"/>
      <c r="G1242" s="58"/>
      <c r="H1242" s="58"/>
      <c r="I1242" s="58" t="str">
        <f>IF(C1242=$AI$10,$AJ$10," ")</f>
        <v xml:space="preserve"> </v>
      </c>
      <c r="J1242" s="55"/>
      <c r="K1242" s="55" t="s">
        <v>103</v>
      </c>
      <c r="L1242" s="55"/>
      <c r="M1242" s="55"/>
      <c r="N1242" s="56"/>
      <c r="O1242" s="55"/>
      <c r="P1242" s="55"/>
      <c r="Q1242" s="55"/>
      <c r="R1242" s="55"/>
      <c r="S1242" s="55"/>
      <c r="T1242" s="55"/>
      <c r="U1242" s="53" t="s">
        <v>198</v>
      </c>
      <c r="V1242" s="40" t="s">
        <v>133</v>
      </c>
      <c r="W1242" s="15"/>
      <c r="X1242" s="15"/>
      <c r="Y1242" s="15" t="s">
        <v>71</v>
      </c>
      <c r="Z1242" s="15"/>
      <c r="AA1242" s="15"/>
      <c r="AH1242" s="67"/>
      <c r="AI1242"/>
      <c r="AJ1242" s="67"/>
      <c r="AK1242"/>
      <c r="AO1242" s="39" t="str">
        <f t="shared" si="48"/>
        <v>BLANK</v>
      </c>
      <c r="AP1242" s="39"/>
      <c r="AQ1242" s="39">
        <f t="shared" si="49"/>
        <v>0</v>
      </c>
    </row>
    <row r="1243" spans="1:43" hidden="1" thickBot="1" x14ac:dyDescent="0.3">
      <c r="A1243" s="75">
        <v>1242</v>
      </c>
      <c r="B1243" s="64">
        <v>10</v>
      </c>
      <c r="C1243" s="66" t="str">
        <f>IF(G1243=1,AO1243," ")</f>
        <v xml:space="preserve"> </v>
      </c>
      <c r="D1243" s="65"/>
      <c r="E1243" s="55"/>
      <c r="F1243" s="56"/>
      <c r="G1243" s="58"/>
      <c r="H1243" s="58"/>
      <c r="I1243" s="58" t="str">
        <f>IF(C1243=$AI$10,$AJ$10," ")</f>
        <v xml:space="preserve"> </v>
      </c>
      <c r="J1243" s="55"/>
      <c r="K1243" s="55" t="s">
        <v>103</v>
      </c>
      <c r="L1243" s="55"/>
      <c r="M1243" s="55"/>
      <c r="N1243" s="56"/>
      <c r="O1243" s="55"/>
      <c r="P1243" s="55"/>
      <c r="Q1243" s="55"/>
      <c r="R1243" s="55"/>
      <c r="S1243" s="55"/>
      <c r="T1243" s="55"/>
      <c r="U1243" s="53" t="s">
        <v>198</v>
      </c>
      <c r="V1243" s="40" t="s">
        <v>133</v>
      </c>
      <c r="W1243" s="15"/>
      <c r="X1243" s="15"/>
      <c r="Y1243" s="15" t="s">
        <v>71</v>
      </c>
      <c r="Z1243" s="15"/>
      <c r="AA1243" s="15"/>
      <c r="AH1243" s="67"/>
      <c r="AI1243"/>
      <c r="AJ1243" s="67"/>
      <c r="AK1243"/>
      <c r="AO1243" s="39" t="str">
        <f t="shared" si="48"/>
        <v>Write In</v>
      </c>
      <c r="AP1243" s="39"/>
      <c r="AQ1243" s="39">
        <f t="shared" si="49"/>
        <v>0</v>
      </c>
    </row>
    <row r="1244" spans="1:43" ht="21.75" thickBot="1" x14ac:dyDescent="0.3">
      <c r="A1244" s="75">
        <v>1243</v>
      </c>
      <c r="B1244" s="64">
        <v>11</v>
      </c>
      <c r="C1244" s="92" t="s">
        <v>101</v>
      </c>
      <c r="D1244" s="91" t="s">
        <v>112</v>
      </c>
      <c r="E1244" s="87" t="s">
        <v>111</v>
      </c>
      <c r="F1244" s="90" t="s">
        <v>110</v>
      </c>
      <c r="G1244" s="113"/>
      <c r="H1244" s="87"/>
      <c r="I1244" s="87"/>
      <c r="J1244" s="86"/>
      <c r="K1244" s="86" t="s">
        <v>100</v>
      </c>
      <c r="L1244" s="87">
        <v>1043</v>
      </c>
      <c r="M1244" s="87">
        <v>1057</v>
      </c>
      <c r="N1244" s="88"/>
      <c r="O1244" s="87"/>
      <c r="P1244" s="87" t="s">
        <v>109</v>
      </c>
      <c r="Q1244" s="87">
        <v>4</v>
      </c>
      <c r="R1244" s="87"/>
      <c r="S1244" s="86"/>
      <c r="T1244" s="85">
        <v>2</v>
      </c>
      <c r="U1244" s="84" t="s">
        <v>198</v>
      </c>
      <c r="V1244" s="40" t="s">
        <v>131</v>
      </c>
      <c r="W1244" s="15">
        <v>4</v>
      </c>
      <c r="X1244" s="15"/>
      <c r="Y1244" s="15" t="s">
        <v>71</v>
      </c>
      <c r="Z1244" s="15"/>
      <c r="AA1244" s="15"/>
      <c r="AH1244" s="67"/>
      <c r="AI1244"/>
      <c r="AJ1244" s="67"/>
      <c r="AK1244"/>
      <c r="AO1244" s="39">
        <f t="shared" si="48"/>
        <v>0</v>
      </c>
      <c r="AP1244" s="39"/>
      <c r="AQ1244" s="39" t="str">
        <f t="shared" si="49"/>
        <v>BOC District 4</v>
      </c>
    </row>
    <row r="1245" spans="1:43" thickBot="1" x14ac:dyDescent="0.3">
      <c r="A1245" s="75">
        <v>1244</v>
      </c>
      <c r="B1245" s="64">
        <v>12</v>
      </c>
      <c r="C1245" s="66" t="str">
        <f>IF(G1245=1,AQ1245," ")</f>
        <v>Julien Grhas</v>
      </c>
      <c r="D1245" s="71"/>
      <c r="E1245" s="115">
        <v>1043</v>
      </c>
      <c r="F1245" s="80">
        <v>167</v>
      </c>
      <c r="G1245" s="58">
        <v>1</v>
      </c>
      <c r="H1245" s="58">
        <f>G1245</f>
        <v>1</v>
      </c>
      <c r="I1245" s="58" t="str">
        <f>IF(C1245=$AI$13,$AJ$13," ")</f>
        <v>REP</v>
      </c>
      <c r="J1245" s="55" t="s">
        <v>104</v>
      </c>
      <c r="K1245" s="55" t="s">
        <v>100</v>
      </c>
      <c r="L1245" s="55"/>
      <c r="M1245" s="55"/>
      <c r="N1245" s="56"/>
      <c r="O1245" s="55"/>
      <c r="P1245" s="55"/>
      <c r="Q1245" s="55"/>
      <c r="R1245" s="55"/>
      <c r="S1245" s="55"/>
      <c r="T1245" s="54">
        <v>2</v>
      </c>
      <c r="U1245" s="53" t="s">
        <v>198</v>
      </c>
      <c r="V1245" s="40" t="s">
        <v>131</v>
      </c>
      <c r="W1245" s="15">
        <v>4</v>
      </c>
      <c r="X1245" s="15"/>
      <c r="Y1245" s="15" t="s">
        <v>71</v>
      </c>
      <c r="Z1245" s="15"/>
      <c r="AA1245" s="15"/>
      <c r="AJ1245" s="67"/>
      <c r="AK1245"/>
      <c r="AO1245" s="39">
        <f t="shared" si="48"/>
        <v>0</v>
      </c>
      <c r="AP1245" s="39"/>
      <c r="AQ1245" s="39" t="str">
        <f t="shared" si="49"/>
        <v>Julien Grhas</v>
      </c>
    </row>
    <row r="1246" spans="1:43" thickBot="1" x14ac:dyDescent="0.3">
      <c r="A1246" s="75">
        <v>1245</v>
      </c>
      <c r="B1246" s="64">
        <v>13</v>
      </c>
      <c r="C1246" s="66" t="str">
        <f>IF(G1246=1,AQ1246," ")</f>
        <v>Matthew Hardwick</v>
      </c>
      <c r="D1246" s="71"/>
      <c r="E1246" s="115">
        <v>1057</v>
      </c>
      <c r="F1246" s="80">
        <v>169</v>
      </c>
      <c r="G1246" s="58">
        <v>1</v>
      </c>
      <c r="H1246" s="58">
        <f>G1246</f>
        <v>1</v>
      </c>
      <c r="I1246" s="58" t="str">
        <f>IF(C1246=$AI$14,$AJ$14," ")</f>
        <v>REP</v>
      </c>
      <c r="J1246" s="55" t="s">
        <v>104</v>
      </c>
      <c r="K1246" s="55" t="s">
        <v>100</v>
      </c>
      <c r="L1246" s="55"/>
      <c r="M1246" s="55"/>
      <c r="N1246" s="56"/>
      <c r="O1246" s="55"/>
      <c r="P1246" s="55"/>
      <c r="Q1246" s="55"/>
      <c r="R1246" s="55"/>
      <c r="S1246" s="55"/>
      <c r="T1246" s="54">
        <v>2</v>
      </c>
      <c r="U1246" s="53" t="s">
        <v>198</v>
      </c>
      <c r="V1246" s="40" t="s">
        <v>131</v>
      </c>
      <c r="W1246" s="15">
        <v>4</v>
      </c>
      <c r="X1246" s="15"/>
      <c r="Y1246" s="15" t="s">
        <v>71</v>
      </c>
      <c r="Z1246" s="15"/>
      <c r="AA1246" s="15"/>
      <c r="AB1246" s="4">
        <v>167</v>
      </c>
      <c r="AC1246" s="5" t="s">
        <v>200</v>
      </c>
      <c r="AD1246" s="83" t="s">
        <v>107</v>
      </c>
      <c r="AE1246" s="83"/>
      <c r="AJ1246" s="67"/>
      <c r="AK1246"/>
      <c r="AO1246" s="39">
        <f t="shared" si="48"/>
        <v>0</v>
      </c>
      <c r="AP1246" s="39"/>
      <c r="AQ1246" s="39" t="str">
        <f t="shared" si="49"/>
        <v>Matthew Hardwick</v>
      </c>
    </row>
    <row r="1247" spans="1:43" thickBot="1" x14ac:dyDescent="0.3">
      <c r="A1247" s="75">
        <v>1246</v>
      </c>
      <c r="B1247" s="64">
        <v>14</v>
      </c>
      <c r="C1247" s="66" t="str">
        <f>IF(G1247=1,AQ1247," ")</f>
        <v>Yashica Marshall</v>
      </c>
      <c r="D1247" s="71"/>
      <c r="E1247" s="114">
        <v>1043</v>
      </c>
      <c r="F1247" s="80">
        <v>168</v>
      </c>
      <c r="G1247" s="58">
        <v>1</v>
      </c>
      <c r="H1247" s="58">
        <f>G1247</f>
        <v>1</v>
      </c>
      <c r="I1247" s="58" t="str">
        <f>IF(C1247=$AI$15,$AJ$15," ")</f>
        <v>DEM</v>
      </c>
      <c r="J1247" s="55" t="s">
        <v>104</v>
      </c>
      <c r="K1247" s="55" t="s">
        <v>100</v>
      </c>
      <c r="L1247" s="55"/>
      <c r="M1247" s="55"/>
      <c r="N1247" s="56"/>
      <c r="O1247" s="55"/>
      <c r="P1247" s="55"/>
      <c r="Q1247" s="55"/>
      <c r="R1247" s="55"/>
      <c r="S1247" s="55"/>
      <c r="T1247" s="54">
        <v>2</v>
      </c>
      <c r="U1247" s="53" t="s">
        <v>198</v>
      </c>
      <c r="V1247" s="40" t="s">
        <v>131</v>
      </c>
      <c r="W1247" s="15">
        <v>4</v>
      </c>
      <c r="X1247" s="15"/>
      <c r="Y1247" s="15" t="s">
        <v>71</v>
      </c>
      <c r="Z1247" s="15"/>
      <c r="AA1247" s="15"/>
      <c r="AB1247" s="4">
        <v>169</v>
      </c>
      <c r="AC1247" s="5" t="s">
        <v>199</v>
      </c>
      <c r="AD1247" s="83" t="s">
        <v>107</v>
      </c>
      <c r="AE1247" s="83"/>
      <c r="AJ1247" s="67"/>
      <c r="AK1247"/>
      <c r="AO1247" s="39">
        <f t="shared" si="48"/>
        <v>0</v>
      </c>
      <c r="AP1247" s="39"/>
      <c r="AQ1247" s="39" t="str">
        <f t="shared" si="49"/>
        <v>Yashica Marshall</v>
      </c>
    </row>
    <row r="1248" spans="1:43" thickBot="1" x14ac:dyDescent="0.3">
      <c r="A1248" s="75">
        <v>1247</v>
      </c>
      <c r="B1248" s="64">
        <v>15</v>
      </c>
      <c r="C1248" s="66" t="str">
        <f>IF(G1248=1,AQ1248," ")</f>
        <v>Monique Sheffield</v>
      </c>
      <c r="D1248" s="71"/>
      <c r="E1248" s="114">
        <v>1057</v>
      </c>
      <c r="F1248" s="80">
        <v>170</v>
      </c>
      <c r="G1248" s="58">
        <v>1</v>
      </c>
      <c r="H1248" s="58">
        <f>G1248</f>
        <v>1</v>
      </c>
      <c r="I1248" s="58" t="str">
        <f>IF(C1248=$AI$16,$AJ$16," ")</f>
        <v>DEM</v>
      </c>
      <c r="J1248" s="55" t="s">
        <v>104</v>
      </c>
      <c r="K1248" s="55" t="s">
        <v>100</v>
      </c>
      <c r="L1248" s="55"/>
      <c r="M1248" s="55"/>
      <c r="N1248" s="56"/>
      <c r="O1248" s="55"/>
      <c r="P1248" s="55"/>
      <c r="Q1248" s="55"/>
      <c r="R1248" s="55"/>
      <c r="S1248" s="55"/>
      <c r="T1248" s="54">
        <v>2</v>
      </c>
      <c r="U1248" s="53" t="s">
        <v>198</v>
      </c>
      <c r="V1248" s="40" t="s">
        <v>131</v>
      </c>
      <c r="W1248" s="15">
        <v>4</v>
      </c>
      <c r="X1248" s="15"/>
      <c r="Y1248" s="15" t="s">
        <v>71</v>
      </c>
      <c r="Z1248" s="15"/>
      <c r="AA1248" s="15"/>
      <c r="AJ1248" s="67"/>
      <c r="AK1248"/>
      <c r="AO1248" s="39">
        <f t="shared" si="48"/>
        <v>0</v>
      </c>
      <c r="AP1248" s="39"/>
      <c r="AQ1248" s="39" t="str">
        <f t="shared" si="49"/>
        <v>Monique Sheffield</v>
      </c>
    </row>
    <row r="1249" spans="1:43" ht="15" x14ac:dyDescent="0.25">
      <c r="A1249" s="75">
        <v>1248</v>
      </c>
      <c r="B1249" s="64">
        <v>16</v>
      </c>
      <c r="C1249" s="74" t="str">
        <f>IF(G1249=1,AQ1249,IF(G1249="BLK",$AI$17," "))</f>
        <v xml:space="preserve"> </v>
      </c>
      <c r="D1249" s="129"/>
      <c r="E1249" s="55"/>
      <c r="F1249" s="56"/>
      <c r="G1249" s="58"/>
      <c r="H1249" s="58"/>
      <c r="I1249" s="58" t="str">
        <f>IF(C1249=$AI$17,$AJ$17," ")</f>
        <v xml:space="preserve"> </v>
      </c>
      <c r="J1249" s="55"/>
      <c r="K1249" s="55" t="s">
        <v>100</v>
      </c>
      <c r="L1249" s="55"/>
      <c r="M1249" s="55"/>
      <c r="N1249" s="56"/>
      <c r="O1249" s="55"/>
      <c r="P1249" s="55"/>
      <c r="Q1249" s="55"/>
      <c r="R1249" s="55"/>
      <c r="S1249" s="55"/>
      <c r="T1249" s="54">
        <v>2</v>
      </c>
      <c r="U1249" s="53" t="s">
        <v>198</v>
      </c>
      <c r="V1249" s="40" t="s">
        <v>131</v>
      </c>
      <c r="W1249" s="15">
        <v>4</v>
      </c>
      <c r="X1249" s="15"/>
      <c r="Y1249" s="15" t="s">
        <v>71</v>
      </c>
      <c r="Z1249" s="15"/>
      <c r="AA1249" s="15"/>
      <c r="AJ1249" s="67"/>
      <c r="AK1249"/>
      <c r="AO1249" s="39">
        <f t="shared" si="48"/>
        <v>0</v>
      </c>
      <c r="AP1249" s="39"/>
      <c r="AQ1249" s="39" t="str">
        <f t="shared" si="49"/>
        <v>BLANK</v>
      </c>
    </row>
    <row r="1250" spans="1:43" ht="15" x14ac:dyDescent="0.25">
      <c r="A1250" s="75">
        <v>1249</v>
      </c>
      <c r="B1250" s="64">
        <v>17</v>
      </c>
      <c r="C1250" s="66" t="str">
        <f>IF(G1250=1,AQ1250," ")</f>
        <v xml:space="preserve"> </v>
      </c>
      <c r="D1250" s="65"/>
      <c r="E1250" s="55"/>
      <c r="F1250" s="56"/>
      <c r="G1250" s="58"/>
      <c r="H1250" s="58"/>
      <c r="I1250" s="58" t="str">
        <f>IF(C1250=$AI$18,$AJ$18," ")</f>
        <v xml:space="preserve"> </v>
      </c>
      <c r="J1250" s="55"/>
      <c r="K1250" s="55" t="s">
        <v>100</v>
      </c>
      <c r="L1250" s="55"/>
      <c r="M1250" s="55"/>
      <c r="N1250" s="56"/>
      <c r="O1250" s="55"/>
      <c r="P1250" s="55"/>
      <c r="Q1250" s="55"/>
      <c r="R1250" s="55"/>
      <c r="S1250" s="55"/>
      <c r="T1250" s="54">
        <v>2</v>
      </c>
      <c r="U1250" s="53" t="s">
        <v>198</v>
      </c>
      <c r="V1250" s="40" t="s">
        <v>131</v>
      </c>
      <c r="W1250" s="15">
        <v>4</v>
      </c>
      <c r="X1250" s="15"/>
      <c r="Y1250" s="15" t="s">
        <v>71</v>
      </c>
      <c r="Z1250" s="15"/>
      <c r="AA1250" s="15"/>
      <c r="AB1250" s="4">
        <v>168</v>
      </c>
      <c r="AC1250" s="5" t="s">
        <v>200</v>
      </c>
      <c r="AD1250" s="5" t="s">
        <v>105</v>
      </c>
      <c r="AJ1250" s="67"/>
      <c r="AK1250"/>
      <c r="AO1250" s="39">
        <f t="shared" si="48"/>
        <v>0</v>
      </c>
      <c r="AP1250" s="39"/>
      <c r="AQ1250" s="39" t="str">
        <f t="shared" si="49"/>
        <v>BLANK</v>
      </c>
    </row>
    <row r="1251" spans="1:43" ht="15" x14ac:dyDescent="0.25">
      <c r="A1251" s="75">
        <v>1250</v>
      </c>
      <c r="B1251" s="64">
        <v>18</v>
      </c>
      <c r="C1251" s="66" t="str">
        <f>IF(G1251=1,AQ1251," ")</f>
        <v xml:space="preserve"> </v>
      </c>
      <c r="D1251" s="65"/>
      <c r="E1251" s="55"/>
      <c r="F1251" s="56"/>
      <c r="G1251" s="58"/>
      <c r="H1251" s="58"/>
      <c r="I1251" s="58" t="str">
        <f>IF(C1251=$AI$19,$AJ$19," ")</f>
        <v xml:space="preserve"> </v>
      </c>
      <c r="J1251" s="55"/>
      <c r="K1251" s="55" t="s">
        <v>100</v>
      </c>
      <c r="L1251" s="55"/>
      <c r="M1251" s="55"/>
      <c r="N1251" s="56"/>
      <c r="O1251" s="55"/>
      <c r="P1251" s="55"/>
      <c r="Q1251" s="55"/>
      <c r="R1251" s="55"/>
      <c r="S1251" s="55"/>
      <c r="T1251" s="54">
        <v>2</v>
      </c>
      <c r="U1251" s="53" t="s">
        <v>198</v>
      </c>
      <c r="V1251" s="40" t="s">
        <v>131</v>
      </c>
      <c r="W1251" s="15">
        <v>4</v>
      </c>
      <c r="X1251" s="15"/>
      <c r="Y1251" s="15" t="s">
        <v>71</v>
      </c>
      <c r="Z1251" s="15"/>
      <c r="AA1251" s="15"/>
      <c r="AB1251" s="4">
        <v>170</v>
      </c>
      <c r="AC1251" s="5" t="s">
        <v>199</v>
      </c>
      <c r="AD1251" s="5" t="s">
        <v>105</v>
      </c>
      <c r="AJ1251" s="67"/>
      <c r="AK1251"/>
      <c r="AO1251" s="39">
        <f t="shared" si="48"/>
        <v>0</v>
      </c>
      <c r="AP1251" s="39"/>
      <c r="AQ1251" s="39" t="str">
        <f t="shared" si="49"/>
        <v>Write In</v>
      </c>
    </row>
    <row r="1252" spans="1:43" thickBot="1" x14ac:dyDescent="0.3">
      <c r="A1252" s="75">
        <v>1251</v>
      </c>
      <c r="B1252" s="64">
        <v>19</v>
      </c>
      <c r="C1252" s="66" t="str">
        <f>IF(G1252=1,AQ1252," ")</f>
        <v xml:space="preserve"> </v>
      </c>
      <c r="D1252" s="65"/>
      <c r="E1252" s="55"/>
      <c r="F1252" s="56"/>
      <c r="G1252" s="58"/>
      <c r="H1252" s="58"/>
      <c r="I1252" s="58"/>
      <c r="J1252" s="55"/>
      <c r="K1252" s="55"/>
      <c r="L1252" s="55"/>
      <c r="M1252" s="55"/>
      <c r="N1252" s="56"/>
      <c r="O1252" s="55"/>
      <c r="P1252" s="55"/>
      <c r="Q1252" s="55"/>
      <c r="R1252" s="55"/>
      <c r="S1252" s="55"/>
      <c r="T1252" s="54">
        <v>2</v>
      </c>
      <c r="U1252" s="53" t="s">
        <v>198</v>
      </c>
      <c r="V1252" s="40" t="s">
        <v>129</v>
      </c>
      <c r="W1252" s="15">
        <v>4</v>
      </c>
      <c r="X1252" s="15"/>
      <c r="Y1252" s="15" t="s">
        <v>71</v>
      </c>
      <c r="Z1252" s="15"/>
      <c r="AA1252" s="15"/>
      <c r="AJ1252" s="67"/>
      <c r="AK1252"/>
      <c r="AO1252" s="39">
        <f t="shared" si="48"/>
        <v>0</v>
      </c>
      <c r="AP1252" s="39"/>
      <c r="AQ1252" s="39">
        <f t="shared" si="49"/>
        <v>0</v>
      </c>
    </row>
    <row r="1253" spans="1:43" ht="16.5" thickBot="1" x14ac:dyDescent="0.3">
      <c r="A1253" s="75">
        <v>1252</v>
      </c>
      <c r="B1253" s="64">
        <v>20</v>
      </c>
      <c r="C1253" s="74" t="s">
        <v>98</v>
      </c>
      <c r="D1253" s="71"/>
      <c r="E1253" s="58"/>
      <c r="F1253" s="73"/>
      <c r="G1253" s="59">
        <v>0</v>
      </c>
      <c r="H1253" s="59">
        <v>0</v>
      </c>
      <c r="I1253" s="58"/>
      <c r="J1253" s="55"/>
      <c r="K1253" s="55" t="s">
        <v>97</v>
      </c>
      <c r="L1253" s="55"/>
      <c r="M1253" s="55"/>
      <c r="N1253" s="56"/>
      <c r="O1253" s="55"/>
      <c r="P1253" s="55"/>
      <c r="Q1253" s="55"/>
      <c r="R1253" s="55"/>
      <c r="S1253" s="55"/>
      <c r="T1253" s="54">
        <v>2</v>
      </c>
      <c r="U1253" s="53" t="s">
        <v>198</v>
      </c>
      <c r="V1253" s="40" t="s">
        <v>129</v>
      </c>
      <c r="W1253" s="15">
        <v>4</v>
      </c>
      <c r="X1253" s="15"/>
      <c r="Y1253" s="15" t="s">
        <v>71</v>
      </c>
      <c r="Z1253" s="15"/>
      <c r="AA1253" s="15"/>
      <c r="AJ1253" s="67"/>
      <c r="AK1253"/>
      <c r="AO1253" s="39">
        <f t="shared" si="48"/>
        <v>0</v>
      </c>
      <c r="AP1253" s="39"/>
      <c r="AQ1253" s="39">
        <f t="shared" si="49"/>
        <v>0</v>
      </c>
    </row>
    <row r="1254" spans="1:43" ht="16.5" thickBot="1" x14ac:dyDescent="0.3">
      <c r="A1254" s="75">
        <v>1253</v>
      </c>
      <c r="B1254" s="64">
        <v>21</v>
      </c>
      <c r="C1254" s="74" t="s">
        <v>96</v>
      </c>
      <c r="D1254" s="71"/>
      <c r="E1254" s="58"/>
      <c r="F1254" s="73"/>
      <c r="G1254" s="59">
        <v>0</v>
      </c>
      <c r="H1254" s="59">
        <v>0</v>
      </c>
      <c r="I1254" s="58"/>
      <c r="J1254" s="55"/>
      <c r="K1254" s="55" t="s">
        <v>95</v>
      </c>
      <c r="L1254" s="55"/>
      <c r="M1254" s="55"/>
      <c r="N1254" s="56"/>
      <c r="O1254" s="55"/>
      <c r="P1254" s="55"/>
      <c r="Q1254" s="55"/>
      <c r="R1254" s="55"/>
      <c r="S1254" s="55"/>
      <c r="T1254" s="54">
        <v>2</v>
      </c>
      <c r="U1254" s="53" t="s">
        <v>198</v>
      </c>
      <c r="V1254" s="40" t="s">
        <v>129</v>
      </c>
      <c r="W1254" s="15">
        <v>4</v>
      </c>
      <c r="X1254" s="15"/>
      <c r="Y1254" s="15" t="s">
        <v>71</v>
      </c>
      <c r="Z1254" s="15"/>
      <c r="AA1254" s="15"/>
      <c r="AJ1254" s="67"/>
      <c r="AK1254"/>
      <c r="AO1254" s="39">
        <f t="shared" si="48"/>
        <v>0</v>
      </c>
      <c r="AP1254" s="39"/>
      <c r="AQ1254" s="39">
        <f t="shared" si="49"/>
        <v>0</v>
      </c>
    </row>
    <row r="1255" spans="1:43" ht="16.5" thickBot="1" x14ac:dyDescent="0.3">
      <c r="A1255" s="75">
        <v>1254</v>
      </c>
      <c r="B1255" s="64">
        <v>22</v>
      </c>
      <c r="C1255" s="74" t="s">
        <v>94</v>
      </c>
      <c r="D1255" s="71"/>
      <c r="E1255" s="58"/>
      <c r="F1255" s="73"/>
      <c r="G1255" s="59">
        <v>0</v>
      </c>
      <c r="H1255" s="59">
        <v>0</v>
      </c>
      <c r="I1255" s="58"/>
      <c r="J1255" s="55"/>
      <c r="K1255" s="55" t="s">
        <v>93</v>
      </c>
      <c r="L1255" s="55"/>
      <c r="M1255" s="55"/>
      <c r="N1255" s="56"/>
      <c r="O1255" s="55"/>
      <c r="P1255" s="55"/>
      <c r="Q1255" s="55"/>
      <c r="R1255" s="55"/>
      <c r="S1255" s="55"/>
      <c r="T1255" s="54">
        <v>2</v>
      </c>
      <c r="U1255" s="53" t="s">
        <v>198</v>
      </c>
      <c r="V1255" s="40" t="s">
        <v>129</v>
      </c>
      <c r="W1255" s="15">
        <v>4</v>
      </c>
      <c r="X1255" s="15"/>
      <c r="Y1255" s="15" t="s">
        <v>71</v>
      </c>
      <c r="Z1255" s="15"/>
      <c r="AA1255" s="15"/>
      <c r="AJ1255" s="67"/>
      <c r="AK1255"/>
      <c r="AO1255" s="39">
        <f t="shared" si="48"/>
        <v>0</v>
      </c>
      <c r="AP1255" s="39"/>
      <c r="AQ1255" s="39">
        <f t="shared" si="49"/>
        <v>0</v>
      </c>
    </row>
    <row r="1256" spans="1:43" ht="16.5" thickBot="1" x14ac:dyDescent="0.3">
      <c r="A1256" s="75">
        <v>1255</v>
      </c>
      <c r="B1256" s="64">
        <v>23</v>
      </c>
      <c r="C1256" s="74" t="s">
        <v>77</v>
      </c>
      <c r="D1256" s="71"/>
      <c r="E1256" s="58"/>
      <c r="F1256" s="73"/>
      <c r="G1256" s="59">
        <v>0</v>
      </c>
      <c r="H1256" s="59">
        <v>0</v>
      </c>
      <c r="I1256" s="58"/>
      <c r="J1256" s="55"/>
      <c r="K1256" s="55" t="s">
        <v>77</v>
      </c>
      <c r="L1256" s="55"/>
      <c r="M1256" s="55"/>
      <c r="N1256" s="56"/>
      <c r="O1256" s="55"/>
      <c r="P1256" s="55"/>
      <c r="Q1256" s="55"/>
      <c r="R1256" s="55"/>
      <c r="S1256" s="55"/>
      <c r="T1256" s="54">
        <v>2</v>
      </c>
      <c r="U1256" s="53" t="s">
        <v>198</v>
      </c>
      <c r="V1256" s="40" t="s">
        <v>129</v>
      </c>
      <c r="W1256" s="15">
        <v>4</v>
      </c>
      <c r="X1256" s="15"/>
      <c r="Y1256" s="15" t="s">
        <v>71</v>
      </c>
      <c r="Z1256" s="15"/>
      <c r="AA1256" s="15"/>
      <c r="AJ1256" s="67"/>
      <c r="AK1256"/>
      <c r="AO1256" s="39">
        <f t="shared" si="48"/>
        <v>0</v>
      </c>
      <c r="AP1256" s="39"/>
      <c r="AQ1256" s="39">
        <f t="shared" si="49"/>
        <v>0</v>
      </c>
    </row>
    <row r="1257" spans="1:43" ht="16.5" thickBot="1" x14ac:dyDescent="0.3">
      <c r="A1257" s="75">
        <v>1256</v>
      </c>
      <c r="B1257" s="64">
        <v>24</v>
      </c>
      <c r="C1257" s="72" t="s">
        <v>92</v>
      </c>
      <c r="D1257" s="71"/>
      <c r="E1257" s="68"/>
      <c r="F1257" s="70"/>
      <c r="G1257" s="136">
        <v>0</v>
      </c>
      <c r="H1257" s="136">
        <v>0</v>
      </c>
      <c r="I1257" s="69"/>
      <c r="J1257" s="68"/>
      <c r="K1257" s="68" t="s">
        <v>91</v>
      </c>
      <c r="L1257" s="55"/>
      <c r="M1257" s="55"/>
      <c r="N1257" s="56"/>
      <c r="O1257" s="55"/>
      <c r="P1257" s="55"/>
      <c r="Q1257" s="55"/>
      <c r="R1257" s="55"/>
      <c r="S1257" s="55"/>
      <c r="T1257" s="54">
        <v>2</v>
      </c>
      <c r="U1257" s="53" t="s">
        <v>198</v>
      </c>
      <c r="V1257" s="40" t="s">
        <v>129</v>
      </c>
      <c r="W1257" s="15">
        <v>4</v>
      </c>
      <c r="X1257" s="15"/>
      <c r="Y1257" s="15" t="s">
        <v>71</v>
      </c>
      <c r="Z1257" s="15"/>
      <c r="AA1257" s="15"/>
      <c r="AJ1257" s="67"/>
      <c r="AK1257"/>
      <c r="AO1257" s="39">
        <f t="shared" si="48"/>
        <v>0</v>
      </c>
      <c r="AP1257" s="39"/>
      <c r="AQ1257" s="39">
        <f t="shared" si="49"/>
        <v>0</v>
      </c>
    </row>
    <row r="1258" spans="1:43" x14ac:dyDescent="0.25">
      <c r="A1258" s="75">
        <v>1257</v>
      </c>
      <c r="B1258" s="64">
        <v>25</v>
      </c>
      <c r="C1258" s="66"/>
      <c r="D1258" s="65"/>
      <c r="E1258" s="55"/>
      <c r="F1258" s="56"/>
      <c r="G1258" s="59"/>
      <c r="H1258" s="58"/>
      <c r="I1258" s="58"/>
      <c r="J1258" s="55"/>
      <c r="K1258" s="55"/>
      <c r="L1258" s="55"/>
      <c r="M1258" s="55"/>
      <c r="N1258" s="56"/>
      <c r="O1258" s="55"/>
      <c r="P1258" s="55"/>
      <c r="Q1258" s="55"/>
      <c r="R1258" s="55"/>
      <c r="S1258" s="55"/>
      <c r="T1258" s="54">
        <v>2</v>
      </c>
      <c r="U1258" s="53" t="s">
        <v>198</v>
      </c>
      <c r="V1258" s="40" t="s">
        <v>129</v>
      </c>
      <c r="W1258" s="15">
        <v>4</v>
      </c>
      <c r="X1258" s="15"/>
      <c r="Y1258" s="15" t="s">
        <v>71</v>
      </c>
      <c r="Z1258" s="15"/>
      <c r="AA1258" s="15"/>
      <c r="AJ1258" s="67"/>
      <c r="AK1258"/>
      <c r="AO1258" s="39">
        <f t="shared" si="48"/>
        <v>0</v>
      </c>
      <c r="AP1258" s="39"/>
      <c r="AQ1258" s="39">
        <f t="shared" si="49"/>
        <v>0</v>
      </c>
    </row>
    <row r="1259" spans="1:43" x14ac:dyDescent="0.25">
      <c r="A1259" s="75">
        <v>1258</v>
      </c>
      <c r="B1259" s="64">
        <v>26</v>
      </c>
      <c r="C1259" s="63" t="s">
        <v>90</v>
      </c>
      <c r="D1259" s="62"/>
      <c r="E1259" s="61">
        <f>SUBTOTAL(9,G1237:G1257)</f>
        <v>4</v>
      </c>
      <c r="F1259" s="60"/>
      <c r="G1259" s="59"/>
      <c r="H1259" s="58"/>
      <c r="I1259" s="57"/>
      <c r="J1259" s="55"/>
      <c r="K1259" s="55" t="s">
        <v>89</v>
      </c>
      <c r="L1259" s="55"/>
      <c r="M1259" s="55"/>
      <c r="N1259" s="56"/>
      <c r="O1259" s="55"/>
      <c r="P1259" s="55"/>
      <c r="Q1259" s="55"/>
      <c r="R1259" s="55"/>
      <c r="S1259" s="55"/>
      <c r="T1259" s="54">
        <v>2</v>
      </c>
      <c r="U1259" s="53" t="s">
        <v>198</v>
      </c>
      <c r="V1259" s="40" t="s">
        <v>129</v>
      </c>
      <c r="W1259" s="15">
        <v>4</v>
      </c>
      <c r="X1259" s="15"/>
      <c r="Y1259" s="15" t="s">
        <v>71</v>
      </c>
      <c r="Z1259" s="15"/>
      <c r="AA1259" s="15"/>
      <c r="AJ1259" s="67"/>
      <c r="AK1259"/>
      <c r="AO1259" s="39">
        <f t="shared" si="48"/>
        <v>0</v>
      </c>
      <c r="AP1259" s="39"/>
      <c r="AQ1259" s="39">
        <f t="shared" si="49"/>
        <v>0</v>
      </c>
    </row>
    <row r="1260" spans="1:43" ht="16.5" thickBot="1" x14ac:dyDescent="0.3">
      <c r="A1260" s="75">
        <v>1259</v>
      </c>
      <c r="B1260" s="52">
        <v>27</v>
      </c>
      <c r="C1260" s="51" t="s">
        <v>88</v>
      </c>
      <c r="D1260" s="50"/>
      <c r="E1260" s="49">
        <f>SUBTOTAL(9,H1237:H1257)</f>
        <v>4</v>
      </c>
      <c r="F1260" s="48">
        <f>SUBTOTAL(9,H1237:H1253)</f>
        <v>4</v>
      </c>
      <c r="G1260" s="47"/>
      <c r="H1260" s="46"/>
      <c r="I1260" s="46"/>
      <c r="J1260" s="45"/>
      <c r="K1260" s="43" t="s">
        <v>87</v>
      </c>
      <c r="L1260" s="43"/>
      <c r="M1260" s="43"/>
      <c r="N1260" s="44"/>
      <c r="O1260" s="43"/>
      <c r="P1260" s="43"/>
      <c r="Q1260" s="43"/>
      <c r="R1260" s="43"/>
      <c r="S1260" s="43"/>
      <c r="T1260" s="42">
        <v>2</v>
      </c>
      <c r="U1260" s="41" t="s">
        <v>198</v>
      </c>
      <c r="V1260" s="40" t="s">
        <v>129</v>
      </c>
      <c r="W1260" s="15">
        <v>4</v>
      </c>
      <c r="X1260" s="15"/>
      <c r="Y1260" s="15" t="s">
        <v>71</v>
      </c>
      <c r="Z1260" s="15"/>
      <c r="AA1260" s="15"/>
      <c r="AJ1260" s="67"/>
      <c r="AK1260"/>
      <c r="AO1260" s="39">
        <f t="shared" si="48"/>
        <v>0</v>
      </c>
      <c r="AP1260" s="39"/>
      <c r="AQ1260" s="39">
        <f t="shared" si="49"/>
        <v>0</v>
      </c>
    </row>
    <row r="1261" spans="1:43" ht="16.5" thickBot="1" x14ac:dyDescent="0.3">
      <c r="A1261" s="38">
        <v>1260</v>
      </c>
      <c r="G1261" s="13"/>
      <c r="U1261" s="2" t="s">
        <v>194</v>
      </c>
      <c r="V1261" s="40"/>
      <c r="W1261" s="15"/>
      <c r="X1261" s="15"/>
      <c r="Y1261" s="15" t="s">
        <v>71</v>
      </c>
      <c r="Z1261" s="15"/>
      <c r="AA1261" s="15"/>
      <c r="AJ1261" s="67"/>
      <c r="AK1261"/>
      <c r="AO1261" s="39">
        <f t="shared" si="48"/>
        <v>0</v>
      </c>
      <c r="AP1261" s="39"/>
      <c r="AQ1261" s="39">
        <f t="shared" si="49"/>
        <v>0</v>
      </c>
    </row>
    <row r="1262" spans="1:43" x14ac:dyDescent="0.25">
      <c r="A1262" s="38">
        <v>1261</v>
      </c>
      <c r="B1262" s="105">
        <v>1</v>
      </c>
      <c r="C1262" s="104" t="s">
        <v>21</v>
      </c>
      <c r="D1262" s="103"/>
      <c r="E1262" s="101"/>
      <c r="F1262" s="102"/>
      <c r="G1262" s="101" t="s">
        <v>195</v>
      </c>
      <c r="H1262" s="98"/>
      <c r="I1262" s="98"/>
      <c r="J1262" s="98"/>
      <c r="K1262" s="100" t="s">
        <v>118</v>
      </c>
      <c r="L1262" s="98"/>
      <c r="M1262" s="98"/>
      <c r="N1262" s="99"/>
      <c r="O1262" s="98"/>
      <c r="P1262" s="98"/>
      <c r="Q1262" s="98"/>
      <c r="R1262" s="98"/>
      <c r="S1262" s="98"/>
      <c r="T1262" s="97">
        <v>1</v>
      </c>
      <c r="U1262" s="96" t="s">
        <v>195</v>
      </c>
      <c r="V1262" s="40" t="s">
        <v>145</v>
      </c>
      <c r="W1262" s="15"/>
      <c r="X1262" s="15"/>
      <c r="Y1262" s="15" t="s">
        <v>71</v>
      </c>
      <c r="Z1262" s="15"/>
      <c r="AA1262" s="15"/>
      <c r="AJ1262" s="67"/>
      <c r="AK1262"/>
      <c r="AO1262" s="39">
        <f t="shared" si="48"/>
        <v>0</v>
      </c>
      <c r="AP1262" s="39"/>
      <c r="AQ1262" s="39">
        <f t="shared" si="49"/>
        <v>0</v>
      </c>
    </row>
    <row r="1263" spans="1:43" ht="16.5" thickBot="1" x14ac:dyDescent="0.3">
      <c r="A1263" s="38">
        <v>1262</v>
      </c>
      <c r="B1263" s="64">
        <v>2</v>
      </c>
      <c r="C1263" s="66" t="s">
        <v>116</v>
      </c>
      <c r="D1263" s="65"/>
      <c r="E1263" s="55"/>
      <c r="F1263" s="56"/>
      <c r="H1263" s="55"/>
      <c r="I1263" s="58"/>
      <c r="J1263" s="55"/>
      <c r="K1263" s="55" t="s">
        <v>115</v>
      </c>
      <c r="L1263" s="55"/>
      <c r="M1263" s="55"/>
      <c r="N1263" s="56"/>
      <c r="O1263" s="55"/>
      <c r="P1263" s="55"/>
      <c r="Q1263" s="55"/>
      <c r="R1263" s="55"/>
      <c r="S1263" s="55"/>
      <c r="T1263" s="54">
        <v>1</v>
      </c>
      <c r="U1263" s="53" t="s">
        <v>195</v>
      </c>
      <c r="V1263" s="40" t="s">
        <v>144</v>
      </c>
      <c r="W1263" s="15"/>
      <c r="X1263" s="15"/>
      <c r="Y1263" s="15" t="s">
        <v>71</v>
      </c>
      <c r="Z1263" s="15"/>
      <c r="AA1263" s="15"/>
      <c r="AH1263" s="67"/>
      <c r="AI1263"/>
      <c r="AJ1263" s="67"/>
      <c r="AK1263"/>
      <c r="AO1263" s="39">
        <f t="shared" si="48"/>
        <v>0</v>
      </c>
      <c r="AP1263" s="39"/>
      <c r="AQ1263" s="39">
        <f t="shared" si="49"/>
        <v>0</v>
      </c>
    </row>
    <row r="1264" spans="1:43" ht="21.75" thickBot="1" x14ac:dyDescent="0.3">
      <c r="A1264" s="38">
        <v>1263</v>
      </c>
      <c r="B1264" s="64">
        <v>3</v>
      </c>
      <c r="C1264" s="92" t="s">
        <v>113</v>
      </c>
      <c r="D1264" s="91" t="s">
        <v>112</v>
      </c>
      <c r="E1264" s="87" t="s">
        <v>111</v>
      </c>
      <c r="F1264" s="90" t="s">
        <v>110</v>
      </c>
      <c r="G1264" s="89"/>
      <c r="H1264" s="86"/>
      <c r="I1264" s="87"/>
      <c r="J1264" s="86"/>
      <c r="K1264" s="86" t="s">
        <v>103</v>
      </c>
      <c r="L1264" s="87">
        <v>1063</v>
      </c>
      <c r="M1264" s="87" t="s">
        <v>109</v>
      </c>
      <c r="N1264" s="88"/>
      <c r="O1264" s="87"/>
      <c r="P1264" s="87" t="s">
        <v>109</v>
      </c>
      <c r="Q1264" s="116">
        <v>2</v>
      </c>
      <c r="R1264" s="87"/>
      <c r="S1264" s="86"/>
      <c r="T1264" s="85">
        <v>1</v>
      </c>
      <c r="U1264" s="84" t="s">
        <v>195</v>
      </c>
      <c r="V1264" s="40" t="s">
        <v>138</v>
      </c>
      <c r="W1264" s="15"/>
      <c r="X1264" s="15"/>
      <c r="Y1264" s="15" t="s">
        <v>71</v>
      </c>
      <c r="Z1264" s="15"/>
      <c r="AA1264" s="15"/>
      <c r="AH1264" s="67"/>
      <c r="AI1264"/>
      <c r="AJ1264" s="67"/>
      <c r="AK1264"/>
      <c r="AO1264" s="39" t="str">
        <f t="shared" si="48"/>
        <v>BOC District 2</v>
      </c>
      <c r="AP1264" s="39"/>
      <c r="AQ1264" s="39">
        <f t="shared" si="49"/>
        <v>0</v>
      </c>
    </row>
    <row r="1265" spans="1:43" thickBot="1" x14ac:dyDescent="0.3">
      <c r="A1265" s="38">
        <v>1264</v>
      </c>
      <c r="B1265" s="64">
        <v>4</v>
      </c>
      <c r="C1265" s="66" t="str">
        <f>IF(G1265=1,AO1265," ")</f>
        <v xml:space="preserve">Alicia Adams </v>
      </c>
      <c r="D1265" s="71"/>
      <c r="E1265" s="82">
        <v>1063</v>
      </c>
      <c r="F1265" s="80">
        <v>173</v>
      </c>
      <c r="G1265" s="58">
        <v>1</v>
      </c>
      <c r="H1265" s="58">
        <v>1</v>
      </c>
      <c r="I1265" s="58" t="str">
        <f>IF(C1265=$AI$5,$AJ$5," ")</f>
        <v>REP</v>
      </c>
      <c r="J1265" s="55" t="s">
        <v>104</v>
      </c>
      <c r="K1265" s="55" t="s">
        <v>103</v>
      </c>
      <c r="L1265" s="55"/>
      <c r="M1265" s="55"/>
      <c r="N1265" s="56"/>
      <c r="O1265" s="55"/>
      <c r="P1265" s="55"/>
      <c r="Q1265" s="55"/>
      <c r="R1265" s="55"/>
      <c r="S1265" s="55"/>
      <c r="T1265" s="54">
        <v>1</v>
      </c>
      <c r="U1265" s="53" t="s">
        <v>195</v>
      </c>
      <c r="V1265" s="40" t="s">
        <v>138</v>
      </c>
      <c r="W1265" s="15"/>
      <c r="X1265" s="15"/>
      <c r="Y1265" s="15" t="s">
        <v>71</v>
      </c>
      <c r="Z1265" s="15"/>
      <c r="AA1265" s="15"/>
      <c r="AJ1265" s="67"/>
      <c r="AK1265"/>
      <c r="AO1265" s="39" t="str">
        <f t="shared" si="48"/>
        <v xml:space="preserve">Alicia Adams </v>
      </c>
      <c r="AP1265" s="39"/>
      <c r="AQ1265" s="39">
        <f t="shared" si="49"/>
        <v>0</v>
      </c>
    </row>
    <row r="1266" spans="1:43" ht="15" x14ac:dyDescent="0.25">
      <c r="A1266" s="38">
        <v>1265</v>
      </c>
      <c r="B1266" s="64">
        <v>5</v>
      </c>
      <c r="C1266" s="66" t="str">
        <f>IF(G1266=1,AO1266," ")</f>
        <v>Erick Allen</v>
      </c>
      <c r="D1266" s="65"/>
      <c r="E1266" s="81">
        <v>1063</v>
      </c>
      <c r="F1266" s="80">
        <v>174</v>
      </c>
      <c r="G1266" s="58">
        <v>1</v>
      </c>
      <c r="H1266" s="58">
        <f>G1266</f>
        <v>1</v>
      </c>
      <c r="I1266" s="58" t="str">
        <f>IF(C1266=$AI$6,$AJ$6," ")</f>
        <v>DEM</v>
      </c>
      <c r="J1266" s="55" t="s">
        <v>104</v>
      </c>
      <c r="K1266" s="55" t="s">
        <v>103</v>
      </c>
      <c r="L1266" s="55"/>
      <c r="M1266" s="55"/>
      <c r="N1266" s="56"/>
      <c r="O1266" s="55"/>
      <c r="P1266" s="55"/>
      <c r="Q1266" s="55"/>
      <c r="R1266" s="55"/>
      <c r="S1266" s="55"/>
      <c r="T1266" s="54">
        <v>1</v>
      </c>
      <c r="U1266" s="53" t="s">
        <v>195</v>
      </c>
      <c r="V1266" s="40" t="s">
        <v>138</v>
      </c>
      <c r="W1266" s="15"/>
      <c r="X1266" s="15"/>
      <c r="Y1266" s="15" t="s">
        <v>71</v>
      </c>
      <c r="Z1266" s="15"/>
      <c r="AA1266" s="15"/>
      <c r="AJ1266" s="67"/>
      <c r="AK1266"/>
      <c r="AO1266" s="39" t="str">
        <f t="shared" si="48"/>
        <v>Erick Allen</v>
      </c>
      <c r="AP1266" s="39"/>
      <c r="AQ1266" s="39">
        <f t="shared" si="49"/>
        <v>0</v>
      </c>
    </row>
    <row r="1267" spans="1:43" ht="15" x14ac:dyDescent="0.25">
      <c r="A1267" s="38">
        <v>1266</v>
      </c>
      <c r="B1267" s="64">
        <v>6</v>
      </c>
      <c r="C1267" s="66" t="str">
        <f>IF(G1267=1,AO1267," ")</f>
        <v>Jaha V. Howard</v>
      </c>
      <c r="D1267" s="65"/>
      <c r="E1267" s="81">
        <v>1063</v>
      </c>
      <c r="F1267" s="80">
        <v>174</v>
      </c>
      <c r="G1267" s="58">
        <v>1</v>
      </c>
      <c r="H1267" s="58">
        <f>G1267</f>
        <v>1</v>
      </c>
      <c r="I1267" s="58" t="str">
        <f>IF(C1267=$AI$7,$AJ$7," ")</f>
        <v>DEM</v>
      </c>
      <c r="J1267" s="55" t="s">
        <v>104</v>
      </c>
      <c r="K1267" s="55" t="s">
        <v>103</v>
      </c>
      <c r="L1267" s="55"/>
      <c r="M1267" s="55"/>
      <c r="N1267" s="56"/>
      <c r="O1267" s="55"/>
      <c r="P1267" s="55"/>
      <c r="Q1267" s="55"/>
      <c r="R1267" s="55"/>
      <c r="S1267" s="55"/>
      <c r="T1267" s="54">
        <v>1</v>
      </c>
      <c r="U1267" s="53" t="s">
        <v>195</v>
      </c>
      <c r="V1267" s="40" t="s">
        <v>138</v>
      </c>
      <c r="W1267" s="15"/>
      <c r="X1267" s="15"/>
      <c r="Y1267" s="15" t="s">
        <v>71</v>
      </c>
      <c r="Z1267" s="15"/>
      <c r="AA1267" s="15"/>
      <c r="AB1267" s="4">
        <v>171</v>
      </c>
      <c r="AC1267" s="5" t="s">
        <v>197</v>
      </c>
      <c r="AD1267" s="83" t="s">
        <v>107</v>
      </c>
      <c r="AE1267" s="83"/>
      <c r="AJ1267" s="67"/>
      <c r="AK1267"/>
      <c r="AO1267" s="39" t="str">
        <f t="shared" si="48"/>
        <v>Jaha V. Howard</v>
      </c>
      <c r="AP1267" s="39"/>
      <c r="AQ1267" s="39">
        <f t="shared" si="49"/>
        <v>0</v>
      </c>
    </row>
    <row r="1268" spans="1:43" ht="15" x14ac:dyDescent="0.25">
      <c r="A1268" s="38">
        <v>1267</v>
      </c>
      <c r="B1268" s="64">
        <v>7</v>
      </c>
      <c r="C1268" s="66" t="str">
        <f>IF(G1268=1,AO1268," ")</f>
        <v>Tanisha Whorton</v>
      </c>
      <c r="D1268" s="65"/>
      <c r="E1268" s="81">
        <v>1063</v>
      </c>
      <c r="F1268" s="80">
        <v>174</v>
      </c>
      <c r="G1268" s="58">
        <v>1</v>
      </c>
      <c r="H1268" s="58">
        <f>G1268</f>
        <v>1</v>
      </c>
      <c r="I1268" s="58" t="str">
        <f>IF(C1268=$AI$8,$AJ$8," ")</f>
        <v>DEM</v>
      </c>
      <c r="J1268" s="55" t="s">
        <v>104</v>
      </c>
      <c r="K1268" s="55" t="s">
        <v>103</v>
      </c>
      <c r="L1268" s="55"/>
      <c r="M1268" s="55"/>
      <c r="N1268" s="56"/>
      <c r="O1268" s="55"/>
      <c r="P1268" s="55"/>
      <c r="Q1268" s="55"/>
      <c r="R1268" s="55"/>
      <c r="S1268" s="55"/>
      <c r="T1268" s="54">
        <v>1</v>
      </c>
      <c r="U1268" s="53" t="s">
        <v>195</v>
      </c>
      <c r="V1268" s="40" t="s">
        <v>138</v>
      </c>
      <c r="W1268" s="15"/>
      <c r="X1268" s="15"/>
      <c r="Y1268" s="15" t="s">
        <v>71</v>
      </c>
      <c r="Z1268" s="15"/>
      <c r="AA1268" s="15"/>
      <c r="AB1268" s="4">
        <v>173</v>
      </c>
      <c r="AC1268" s="5" t="s">
        <v>196</v>
      </c>
      <c r="AD1268" s="83" t="s">
        <v>107</v>
      </c>
      <c r="AE1268" s="83"/>
      <c r="AJ1268" s="67"/>
      <c r="AK1268"/>
      <c r="AO1268" s="39" t="str">
        <f t="shared" si="48"/>
        <v>Tanisha Whorton</v>
      </c>
      <c r="AP1268" s="39"/>
      <c r="AQ1268" s="39">
        <f t="shared" si="49"/>
        <v>0</v>
      </c>
    </row>
    <row r="1269" spans="1:43" ht="15" x14ac:dyDescent="0.25">
      <c r="A1269" s="38">
        <v>1268</v>
      </c>
      <c r="B1269" s="64">
        <v>8</v>
      </c>
      <c r="C1269" s="66" t="str">
        <f>IF(G1269=1,AO1269," ")</f>
        <v>Tracy Stevenson</v>
      </c>
      <c r="D1269" s="65"/>
      <c r="E1269" s="81">
        <v>1063</v>
      </c>
      <c r="F1269" s="80">
        <v>174</v>
      </c>
      <c r="G1269" s="58">
        <v>1</v>
      </c>
      <c r="H1269" s="58">
        <f>G1269</f>
        <v>1</v>
      </c>
      <c r="I1269" s="58" t="str">
        <f>IF(C1269=$AI$9,$AJ$9," ")</f>
        <v>DEM</v>
      </c>
      <c r="J1269" s="55" t="s">
        <v>104</v>
      </c>
      <c r="K1269" s="55" t="s">
        <v>103</v>
      </c>
      <c r="L1269" s="55"/>
      <c r="M1269" s="55"/>
      <c r="N1269" s="56"/>
      <c r="O1269" s="55"/>
      <c r="P1269" s="55"/>
      <c r="Q1269" s="55"/>
      <c r="R1269" s="55"/>
      <c r="S1269" s="55"/>
      <c r="T1269" s="54">
        <v>1</v>
      </c>
      <c r="U1269" s="53" t="s">
        <v>195</v>
      </c>
      <c r="V1269" s="40" t="s">
        <v>138</v>
      </c>
      <c r="W1269" s="15"/>
      <c r="X1269" s="15"/>
      <c r="Y1269" s="15" t="s">
        <v>71</v>
      </c>
      <c r="Z1269" s="15"/>
      <c r="AA1269" s="15"/>
      <c r="AJ1269" s="67"/>
      <c r="AK1269"/>
      <c r="AO1269" s="39" t="str">
        <f t="shared" si="48"/>
        <v>Tracy Stevenson</v>
      </c>
      <c r="AP1269" s="39"/>
      <c r="AQ1269" s="39">
        <f t="shared" si="49"/>
        <v>0</v>
      </c>
    </row>
    <row r="1270" spans="1:43" ht="15" x14ac:dyDescent="0.25">
      <c r="A1270" s="38">
        <v>1269</v>
      </c>
      <c r="B1270" s="64">
        <v>9</v>
      </c>
      <c r="C1270" s="74" t="str">
        <f>IF(G1270=1,AQ1270,IF(G1270="BLK",$AI$17," "))</f>
        <v xml:space="preserve"> </v>
      </c>
      <c r="D1270" s="129"/>
      <c r="E1270" s="55"/>
      <c r="F1270" s="56"/>
      <c r="G1270" s="58"/>
      <c r="H1270" s="58"/>
      <c r="I1270" s="58" t="str">
        <f>IF(C1270=$AI$10,$AJ$10," ")</f>
        <v xml:space="preserve"> </v>
      </c>
      <c r="J1270" s="55"/>
      <c r="K1270" s="55" t="s">
        <v>103</v>
      </c>
      <c r="L1270" s="55"/>
      <c r="M1270" s="55"/>
      <c r="N1270" s="56"/>
      <c r="O1270" s="55"/>
      <c r="P1270" s="55"/>
      <c r="Q1270" s="55"/>
      <c r="R1270" s="55"/>
      <c r="S1270" s="55"/>
      <c r="T1270" s="54">
        <v>1</v>
      </c>
      <c r="U1270" s="53" t="s">
        <v>195</v>
      </c>
      <c r="V1270" s="40" t="s">
        <v>138</v>
      </c>
      <c r="W1270" s="15"/>
      <c r="X1270" s="15"/>
      <c r="Y1270" s="15" t="s">
        <v>71</v>
      </c>
      <c r="Z1270" s="15"/>
      <c r="AA1270" s="15"/>
      <c r="AB1270" s="4">
        <v>172</v>
      </c>
      <c r="AC1270" s="5" t="s">
        <v>197</v>
      </c>
      <c r="AD1270" s="5" t="s">
        <v>105</v>
      </c>
      <c r="AJ1270" s="67"/>
      <c r="AK1270"/>
      <c r="AO1270" s="39" t="str">
        <f t="shared" si="48"/>
        <v>BLANK</v>
      </c>
      <c r="AP1270" s="39"/>
      <c r="AQ1270" s="39">
        <f t="shared" si="49"/>
        <v>0</v>
      </c>
    </row>
    <row r="1271" spans="1:43" thickBot="1" x14ac:dyDescent="0.3">
      <c r="A1271" s="38">
        <v>1270</v>
      </c>
      <c r="B1271" s="64">
        <v>10</v>
      </c>
      <c r="C1271" s="66" t="str">
        <f>IF(G1271=1,AO1271," ")</f>
        <v xml:space="preserve"> </v>
      </c>
      <c r="D1271" s="65"/>
      <c r="E1271" s="55"/>
      <c r="F1271" s="56"/>
      <c r="G1271" s="58"/>
      <c r="H1271" s="58"/>
      <c r="I1271" s="58" t="str">
        <f>IF(C1271=$AI$10,$AJ$10," ")</f>
        <v xml:space="preserve"> </v>
      </c>
      <c r="J1271" s="55"/>
      <c r="K1271" s="55" t="s">
        <v>103</v>
      </c>
      <c r="L1271" s="55"/>
      <c r="M1271" s="55"/>
      <c r="N1271" s="56"/>
      <c r="O1271" s="55"/>
      <c r="P1271" s="55"/>
      <c r="Q1271" s="55"/>
      <c r="R1271" s="55"/>
      <c r="S1271" s="55"/>
      <c r="T1271" s="54">
        <v>1</v>
      </c>
      <c r="U1271" s="53" t="s">
        <v>195</v>
      </c>
      <c r="V1271" s="40" t="s">
        <v>138</v>
      </c>
      <c r="W1271" s="15"/>
      <c r="X1271" s="15"/>
      <c r="Y1271" s="15" t="s">
        <v>71</v>
      </c>
      <c r="Z1271" s="15"/>
      <c r="AA1271" s="15"/>
      <c r="AB1271" s="4">
        <v>174</v>
      </c>
      <c r="AC1271" s="5" t="s">
        <v>196</v>
      </c>
      <c r="AD1271" s="5" t="s">
        <v>105</v>
      </c>
      <c r="AJ1271" s="67"/>
      <c r="AK1271"/>
      <c r="AO1271" s="39" t="str">
        <f t="shared" si="48"/>
        <v>Write In</v>
      </c>
      <c r="AP1271" s="39"/>
      <c r="AQ1271" s="39">
        <f t="shared" si="49"/>
        <v>0</v>
      </c>
    </row>
    <row r="1272" spans="1:43" ht="21.75" thickBot="1" x14ac:dyDescent="0.3">
      <c r="A1272" s="75">
        <v>1271</v>
      </c>
      <c r="B1272" s="64">
        <v>11</v>
      </c>
      <c r="C1272" s="92" t="s">
        <v>101</v>
      </c>
      <c r="D1272" s="91" t="s">
        <v>112</v>
      </c>
      <c r="E1272" s="87" t="s">
        <v>111</v>
      </c>
      <c r="F1272" s="90" t="s">
        <v>110</v>
      </c>
      <c r="G1272" s="113"/>
      <c r="H1272" s="87"/>
      <c r="I1272" s="87"/>
      <c r="J1272" s="86"/>
      <c r="K1272" s="86" t="s">
        <v>100</v>
      </c>
      <c r="L1272" s="87">
        <v>1022</v>
      </c>
      <c r="M1272" s="87" t="s">
        <v>109</v>
      </c>
      <c r="N1272" s="88"/>
      <c r="O1272" s="87"/>
      <c r="P1272" s="87" t="s">
        <v>109</v>
      </c>
      <c r="Q1272" s="116">
        <v>4</v>
      </c>
      <c r="R1272" s="87"/>
      <c r="S1272" s="86"/>
      <c r="T1272" s="85">
        <v>1</v>
      </c>
      <c r="U1272" s="84" t="s">
        <v>195</v>
      </c>
      <c r="V1272" s="40" t="s">
        <v>138</v>
      </c>
      <c r="W1272" s="15">
        <v>4</v>
      </c>
      <c r="X1272" s="15"/>
      <c r="Y1272" s="15" t="s">
        <v>71</v>
      </c>
      <c r="Z1272" s="15"/>
      <c r="AA1272" s="15"/>
      <c r="AJ1272" s="67"/>
      <c r="AK1272"/>
      <c r="AO1272" s="39">
        <f t="shared" si="48"/>
        <v>0</v>
      </c>
      <c r="AP1272" s="39"/>
      <c r="AQ1272" s="39" t="str">
        <f t="shared" si="49"/>
        <v>BOC District 4</v>
      </c>
    </row>
    <row r="1273" spans="1:43" thickBot="1" x14ac:dyDescent="0.3">
      <c r="A1273" s="75">
        <v>1272</v>
      </c>
      <c r="B1273" s="64">
        <v>12</v>
      </c>
      <c r="C1273" s="66" t="str">
        <f>IF(G1273=1,AQ1273," ")</f>
        <v>Julien Grhas</v>
      </c>
      <c r="D1273" s="71"/>
      <c r="E1273" s="82">
        <v>1022</v>
      </c>
      <c r="F1273" s="80">
        <v>171</v>
      </c>
      <c r="G1273" s="58">
        <v>1</v>
      </c>
      <c r="H1273" s="58">
        <f>G1273</f>
        <v>1</v>
      </c>
      <c r="I1273" s="58" t="str">
        <f>IF(C1273=$AI$13,$AJ$13," ")</f>
        <v>REP</v>
      </c>
      <c r="J1273" s="55" t="s">
        <v>104</v>
      </c>
      <c r="K1273" s="55" t="s">
        <v>100</v>
      </c>
      <c r="L1273" s="55"/>
      <c r="M1273" s="55"/>
      <c r="N1273" s="56"/>
      <c r="O1273" s="55"/>
      <c r="P1273" s="55"/>
      <c r="Q1273" s="55"/>
      <c r="R1273" s="55"/>
      <c r="S1273" s="55"/>
      <c r="T1273" s="54">
        <v>1</v>
      </c>
      <c r="U1273" s="53" t="s">
        <v>195</v>
      </c>
      <c r="V1273" s="40" t="s">
        <v>138</v>
      </c>
      <c r="W1273" s="15">
        <v>4</v>
      </c>
      <c r="X1273" s="15"/>
      <c r="Y1273" s="15" t="s">
        <v>71</v>
      </c>
      <c r="Z1273" s="15"/>
      <c r="AA1273" s="15"/>
      <c r="AJ1273" s="67"/>
      <c r="AK1273"/>
      <c r="AO1273" s="39">
        <f t="shared" si="48"/>
        <v>0</v>
      </c>
      <c r="AP1273" s="39"/>
      <c r="AQ1273" s="39" t="str">
        <f t="shared" si="49"/>
        <v>Julien Grhas</v>
      </c>
    </row>
    <row r="1274" spans="1:43" thickBot="1" x14ac:dyDescent="0.3">
      <c r="A1274" s="75">
        <v>1273</v>
      </c>
      <c r="B1274" s="64">
        <v>13</v>
      </c>
      <c r="C1274" s="66" t="str">
        <f>IF(G1274=1,AQ1274," ")</f>
        <v>Matthew Hardwick</v>
      </c>
      <c r="D1274" s="71"/>
      <c r="E1274" s="82">
        <v>1022</v>
      </c>
      <c r="F1274" s="80">
        <v>171</v>
      </c>
      <c r="G1274" s="58">
        <v>1</v>
      </c>
      <c r="H1274" s="58">
        <f>G1274</f>
        <v>1</v>
      </c>
      <c r="I1274" s="58" t="str">
        <f>IF(C1274=$AI$14,$AJ$14," ")</f>
        <v>REP</v>
      </c>
      <c r="J1274" s="55" t="s">
        <v>104</v>
      </c>
      <c r="K1274" s="55" t="s">
        <v>100</v>
      </c>
      <c r="L1274" s="55"/>
      <c r="M1274" s="55"/>
      <c r="N1274" s="56"/>
      <c r="O1274" s="55"/>
      <c r="P1274" s="55"/>
      <c r="Q1274" s="55"/>
      <c r="R1274" s="55"/>
      <c r="S1274" s="55"/>
      <c r="T1274" s="54">
        <v>1</v>
      </c>
      <c r="U1274" s="53" t="s">
        <v>195</v>
      </c>
      <c r="V1274" s="40" t="s">
        <v>138</v>
      </c>
      <c r="W1274" s="15">
        <v>4</v>
      </c>
      <c r="X1274" s="15"/>
      <c r="Y1274" s="15" t="s">
        <v>71</v>
      </c>
      <c r="Z1274" s="15"/>
      <c r="AA1274" s="15"/>
      <c r="AJ1274" s="67"/>
      <c r="AK1274"/>
      <c r="AO1274" s="39">
        <f t="shared" si="48"/>
        <v>0</v>
      </c>
      <c r="AP1274" s="39"/>
      <c r="AQ1274" s="39" t="str">
        <f t="shared" si="49"/>
        <v>Matthew Hardwick</v>
      </c>
    </row>
    <row r="1275" spans="1:43" thickBot="1" x14ac:dyDescent="0.3">
      <c r="A1275" s="75">
        <v>1274</v>
      </c>
      <c r="B1275" s="64">
        <v>14</v>
      </c>
      <c r="C1275" s="66" t="str">
        <f>IF(G1275=1,AQ1275," ")</f>
        <v>Yashica Marshall</v>
      </c>
      <c r="D1275" s="71"/>
      <c r="E1275" s="81">
        <v>1022</v>
      </c>
      <c r="F1275" s="80">
        <v>172</v>
      </c>
      <c r="G1275" s="58">
        <v>1</v>
      </c>
      <c r="H1275" s="58">
        <f>G1275</f>
        <v>1</v>
      </c>
      <c r="I1275" s="58" t="str">
        <f>IF(C1275=$AI$15,$AJ$15," ")</f>
        <v>DEM</v>
      </c>
      <c r="J1275" s="55" t="s">
        <v>104</v>
      </c>
      <c r="K1275" s="55" t="s">
        <v>100</v>
      </c>
      <c r="L1275" s="55"/>
      <c r="M1275" s="55"/>
      <c r="N1275" s="56"/>
      <c r="O1275" s="55"/>
      <c r="P1275" s="55"/>
      <c r="Q1275" s="55"/>
      <c r="R1275" s="55"/>
      <c r="S1275" s="55"/>
      <c r="T1275" s="54">
        <v>1</v>
      </c>
      <c r="U1275" s="53" t="s">
        <v>195</v>
      </c>
      <c r="V1275" s="40" t="s">
        <v>138</v>
      </c>
      <c r="W1275" s="15">
        <v>4</v>
      </c>
      <c r="X1275" s="15"/>
      <c r="Y1275" s="15" t="s">
        <v>71</v>
      </c>
      <c r="Z1275" s="15"/>
      <c r="AA1275" s="15"/>
      <c r="AJ1275" s="67"/>
      <c r="AK1275"/>
      <c r="AO1275" s="39">
        <f t="shared" si="48"/>
        <v>0</v>
      </c>
      <c r="AP1275" s="39"/>
      <c r="AQ1275" s="39" t="str">
        <f t="shared" si="49"/>
        <v>Yashica Marshall</v>
      </c>
    </row>
    <row r="1276" spans="1:43" thickBot="1" x14ac:dyDescent="0.3">
      <c r="A1276" s="75">
        <v>1275</v>
      </c>
      <c r="B1276" s="64">
        <v>15</v>
      </c>
      <c r="C1276" s="66" t="str">
        <f>IF(G1276=1,AQ1276," ")</f>
        <v>Monique Sheffield</v>
      </c>
      <c r="D1276" s="71"/>
      <c r="E1276" s="81">
        <v>1022</v>
      </c>
      <c r="F1276" s="80">
        <v>172</v>
      </c>
      <c r="G1276" s="58">
        <v>1</v>
      </c>
      <c r="H1276" s="58">
        <f>G1276</f>
        <v>1</v>
      </c>
      <c r="I1276" s="58" t="str">
        <f>IF(C1276=$AI$16,$AJ$16," ")</f>
        <v>DEM</v>
      </c>
      <c r="J1276" s="55" t="s">
        <v>104</v>
      </c>
      <c r="K1276" s="55" t="s">
        <v>100</v>
      </c>
      <c r="L1276" s="55"/>
      <c r="M1276" s="55"/>
      <c r="N1276" s="56"/>
      <c r="O1276" s="55"/>
      <c r="P1276" s="55"/>
      <c r="Q1276" s="55"/>
      <c r="R1276" s="55"/>
      <c r="S1276" s="55"/>
      <c r="T1276" s="54">
        <v>1</v>
      </c>
      <c r="U1276" s="53" t="s">
        <v>195</v>
      </c>
      <c r="V1276" s="40" t="s">
        <v>138</v>
      </c>
      <c r="W1276" s="15">
        <v>4</v>
      </c>
      <c r="X1276" s="15"/>
      <c r="Y1276" s="15" t="s">
        <v>71</v>
      </c>
      <c r="Z1276" s="15"/>
      <c r="AA1276" s="15"/>
      <c r="AJ1276" s="67"/>
      <c r="AK1276"/>
      <c r="AO1276" s="39">
        <f t="shared" si="48"/>
        <v>0</v>
      </c>
      <c r="AP1276" s="39"/>
      <c r="AQ1276" s="39" t="str">
        <f t="shared" si="49"/>
        <v>Monique Sheffield</v>
      </c>
    </row>
    <row r="1277" spans="1:43" ht="15" x14ac:dyDescent="0.25">
      <c r="A1277" s="75">
        <v>1276</v>
      </c>
      <c r="B1277" s="64">
        <v>16</v>
      </c>
      <c r="C1277" s="74" t="str">
        <f>IF(G1277=1,AQ1277,IF(G1277="BLK",$AI$17," "))</f>
        <v xml:space="preserve"> </v>
      </c>
      <c r="D1277" s="129"/>
      <c r="E1277" s="55"/>
      <c r="F1277" s="56"/>
      <c r="G1277" s="58"/>
      <c r="H1277" s="58"/>
      <c r="I1277" s="58" t="str">
        <f>IF(C1277=$AI$17,$AJ$17," ")</f>
        <v xml:space="preserve"> </v>
      </c>
      <c r="J1277" s="55"/>
      <c r="K1277" s="55" t="s">
        <v>100</v>
      </c>
      <c r="L1277" s="55"/>
      <c r="M1277" s="55"/>
      <c r="N1277" s="56"/>
      <c r="O1277" s="55"/>
      <c r="P1277" s="55"/>
      <c r="Q1277" s="55"/>
      <c r="R1277" s="55"/>
      <c r="S1277" s="55"/>
      <c r="T1277" s="54">
        <v>1</v>
      </c>
      <c r="U1277" s="53" t="s">
        <v>195</v>
      </c>
      <c r="V1277" s="40" t="s">
        <v>138</v>
      </c>
      <c r="W1277" s="15">
        <v>4</v>
      </c>
      <c r="X1277" s="15"/>
      <c r="Y1277" s="15" t="s">
        <v>71</v>
      </c>
      <c r="Z1277" s="15"/>
      <c r="AA1277" s="15"/>
      <c r="AJ1277" s="67"/>
      <c r="AK1277"/>
      <c r="AO1277" s="39">
        <f t="shared" si="48"/>
        <v>0</v>
      </c>
      <c r="AP1277" s="39"/>
      <c r="AQ1277" s="39" t="str">
        <f t="shared" si="49"/>
        <v>BLANK</v>
      </c>
    </row>
    <row r="1278" spans="1:43" ht="15" x14ac:dyDescent="0.25">
      <c r="A1278" s="75">
        <v>1277</v>
      </c>
      <c r="B1278" s="64">
        <v>17</v>
      </c>
      <c r="C1278" s="66" t="str">
        <f>IF(G1278=1,AQ1278," ")</f>
        <v xml:space="preserve"> </v>
      </c>
      <c r="D1278" s="65"/>
      <c r="E1278" s="55"/>
      <c r="F1278" s="56"/>
      <c r="G1278" s="58"/>
      <c r="H1278" s="58"/>
      <c r="I1278" s="58" t="str">
        <f>IF(C1278=$AI$18,$AJ$18," ")</f>
        <v xml:space="preserve"> </v>
      </c>
      <c r="J1278" s="55"/>
      <c r="K1278" s="55" t="s">
        <v>100</v>
      </c>
      <c r="L1278" s="55"/>
      <c r="M1278" s="55"/>
      <c r="N1278" s="56"/>
      <c r="O1278" s="55"/>
      <c r="P1278" s="55"/>
      <c r="Q1278" s="55"/>
      <c r="R1278" s="55"/>
      <c r="S1278" s="55"/>
      <c r="T1278" s="54">
        <v>1</v>
      </c>
      <c r="U1278" s="53" t="s">
        <v>195</v>
      </c>
      <c r="V1278" s="40" t="s">
        <v>138</v>
      </c>
      <c r="W1278" s="15">
        <v>4</v>
      </c>
      <c r="X1278" s="15"/>
      <c r="Y1278" s="15" t="s">
        <v>71</v>
      </c>
      <c r="Z1278" s="15"/>
      <c r="AA1278" s="15"/>
      <c r="AJ1278" s="67"/>
      <c r="AK1278"/>
      <c r="AO1278" s="39">
        <f t="shared" si="48"/>
        <v>0</v>
      </c>
      <c r="AP1278" s="39"/>
      <c r="AQ1278" s="39" t="str">
        <f t="shared" si="49"/>
        <v>BLANK</v>
      </c>
    </row>
    <row r="1279" spans="1:43" ht="15" x14ac:dyDescent="0.25">
      <c r="A1279" s="75">
        <v>1278</v>
      </c>
      <c r="B1279" s="64">
        <v>18</v>
      </c>
      <c r="C1279" s="66" t="str">
        <f>IF(G1279=1,AQ1279," ")</f>
        <v xml:space="preserve"> </v>
      </c>
      <c r="D1279" s="65"/>
      <c r="E1279" s="55"/>
      <c r="F1279" s="56"/>
      <c r="G1279" s="58"/>
      <c r="H1279" s="58"/>
      <c r="I1279" s="58" t="str">
        <f>IF(C1279=$AI$19,$AJ$19," ")</f>
        <v xml:space="preserve"> </v>
      </c>
      <c r="J1279" s="55"/>
      <c r="K1279" s="55" t="s">
        <v>100</v>
      </c>
      <c r="L1279" s="55"/>
      <c r="M1279" s="55"/>
      <c r="N1279" s="56"/>
      <c r="O1279" s="55"/>
      <c r="P1279" s="55"/>
      <c r="Q1279" s="55"/>
      <c r="R1279" s="55"/>
      <c r="S1279" s="55"/>
      <c r="T1279" s="54">
        <v>1</v>
      </c>
      <c r="U1279" s="53" t="s">
        <v>195</v>
      </c>
      <c r="V1279" s="40" t="s">
        <v>138</v>
      </c>
      <c r="W1279" s="15">
        <v>4</v>
      </c>
      <c r="X1279" s="15"/>
      <c r="Y1279" s="15" t="s">
        <v>71</v>
      </c>
      <c r="Z1279" s="15"/>
      <c r="AA1279" s="15"/>
      <c r="AJ1279" s="67"/>
      <c r="AK1279"/>
      <c r="AO1279" s="39">
        <f t="shared" si="48"/>
        <v>0</v>
      </c>
      <c r="AP1279" s="39"/>
      <c r="AQ1279" s="39" t="str">
        <f t="shared" si="49"/>
        <v>Write In</v>
      </c>
    </row>
    <row r="1280" spans="1:43" thickBot="1" x14ac:dyDescent="0.3">
      <c r="A1280" s="38">
        <v>1279</v>
      </c>
      <c r="B1280" s="64">
        <v>19</v>
      </c>
      <c r="C1280" s="66"/>
      <c r="D1280" s="65"/>
      <c r="E1280" s="55"/>
      <c r="F1280" s="56"/>
      <c r="G1280" s="58"/>
      <c r="H1280" s="58"/>
      <c r="I1280" s="58"/>
      <c r="J1280" s="55"/>
      <c r="K1280" s="55"/>
      <c r="L1280" s="55"/>
      <c r="M1280" s="55"/>
      <c r="N1280" s="56"/>
      <c r="O1280" s="55"/>
      <c r="P1280" s="55"/>
      <c r="Q1280" s="55"/>
      <c r="R1280" s="55"/>
      <c r="S1280" s="55"/>
      <c r="T1280" s="54">
        <v>1</v>
      </c>
      <c r="U1280" s="53" t="s">
        <v>195</v>
      </c>
      <c r="V1280" s="40" t="s">
        <v>136</v>
      </c>
      <c r="W1280" s="15">
        <v>4</v>
      </c>
      <c r="X1280" s="15"/>
      <c r="Y1280" s="15" t="s">
        <v>71</v>
      </c>
      <c r="Z1280" s="15"/>
      <c r="AA1280" s="15"/>
      <c r="AJ1280" s="67"/>
      <c r="AK1280"/>
      <c r="AO1280" s="39">
        <f t="shared" si="48"/>
        <v>0</v>
      </c>
      <c r="AP1280" s="39"/>
      <c r="AQ1280" s="39">
        <f t="shared" si="49"/>
        <v>0</v>
      </c>
    </row>
    <row r="1281" spans="1:43" ht="16.5" thickBot="1" x14ac:dyDescent="0.3">
      <c r="A1281" s="38">
        <v>1280</v>
      </c>
      <c r="B1281" s="64">
        <v>20</v>
      </c>
      <c r="C1281" s="74" t="s">
        <v>98</v>
      </c>
      <c r="D1281" s="71"/>
      <c r="E1281" s="58"/>
      <c r="F1281" s="73"/>
      <c r="G1281" s="59">
        <v>0</v>
      </c>
      <c r="H1281" s="59">
        <v>0</v>
      </c>
      <c r="I1281" s="58"/>
      <c r="J1281" s="55"/>
      <c r="K1281" s="55" t="s">
        <v>97</v>
      </c>
      <c r="L1281" s="55"/>
      <c r="M1281" s="55"/>
      <c r="N1281" s="56"/>
      <c r="O1281" s="55"/>
      <c r="P1281" s="55"/>
      <c r="Q1281" s="55"/>
      <c r="R1281" s="55"/>
      <c r="S1281" s="55"/>
      <c r="T1281" s="54">
        <v>1</v>
      </c>
      <c r="U1281" s="53" t="s">
        <v>195</v>
      </c>
      <c r="V1281" s="40" t="s">
        <v>136</v>
      </c>
      <c r="W1281" s="15">
        <v>4</v>
      </c>
      <c r="X1281" s="15"/>
      <c r="Y1281" s="15" t="s">
        <v>71</v>
      </c>
      <c r="Z1281" s="15"/>
      <c r="AA1281" s="15"/>
      <c r="AJ1281" s="67"/>
      <c r="AK1281"/>
      <c r="AO1281" s="39">
        <f t="shared" si="48"/>
        <v>0</v>
      </c>
      <c r="AP1281" s="39"/>
      <c r="AQ1281" s="39">
        <f t="shared" si="49"/>
        <v>0</v>
      </c>
    </row>
    <row r="1282" spans="1:43" ht="16.5" thickBot="1" x14ac:dyDescent="0.3">
      <c r="A1282" s="38">
        <v>1281</v>
      </c>
      <c r="B1282" s="64">
        <v>21</v>
      </c>
      <c r="C1282" s="74" t="s">
        <v>96</v>
      </c>
      <c r="D1282" s="71"/>
      <c r="E1282" s="58"/>
      <c r="F1282" s="73"/>
      <c r="G1282" s="59">
        <v>0</v>
      </c>
      <c r="H1282" s="59">
        <v>0</v>
      </c>
      <c r="I1282" s="58"/>
      <c r="J1282" s="55"/>
      <c r="K1282" s="55" t="s">
        <v>95</v>
      </c>
      <c r="L1282" s="55"/>
      <c r="M1282" s="55"/>
      <c r="N1282" s="56"/>
      <c r="O1282" s="55"/>
      <c r="P1282" s="55"/>
      <c r="Q1282" s="55"/>
      <c r="R1282" s="55"/>
      <c r="S1282" s="55"/>
      <c r="T1282" s="54">
        <v>1</v>
      </c>
      <c r="U1282" s="53" t="s">
        <v>195</v>
      </c>
      <c r="V1282" s="40" t="s">
        <v>136</v>
      </c>
      <c r="W1282" s="15">
        <v>4</v>
      </c>
      <c r="X1282" s="15"/>
      <c r="Y1282" s="15" t="s">
        <v>71</v>
      </c>
      <c r="Z1282" s="15"/>
      <c r="AA1282" s="15"/>
      <c r="AH1282" s="67"/>
      <c r="AI1282"/>
      <c r="AJ1282" s="67"/>
      <c r="AK1282"/>
      <c r="AO1282" s="39">
        <f t="shared" ref="AO1282:AO1345" si="50">_xlfn.XLOOKUP(B1282,$AH$4:$AH$11,$AI$4:$AI$11,0)</f>
        <v>0</v>
      </c>
      <c r="AP1282" s="39"/>
      <c r="AQ1282" s="39">
        <f t="shared" si="49"/>
        <v>0</v>
      </c>
    </row>
    <row r="1283" spans="1:43" ht="16.5" thickBot="1" x14ac:dyDescent="0.3">
      <c r="A1283" s="38">
        <v>1282</v>
      </c>
      <c r="B1283" s="64">
        <v>22</v>
      </c>
      <c r="C1283" s="74" t="s">
        <v>94</v>
      </c>
      <c r="D1283" s="71"/>
      <c r="E1283" s="58"/>
      <c r="F1283" s="73"/>
      <c r="G1283" s="59">
        <v>0</v>
      </c>
      <c r="H1283" s="59">
        <v>0</v>
      </c>
      <c r="I1283" s="58"/>
      <c r="J1283" s="55"/>
      <c r="K1283" s="55" t="s">
        <v>93</v>
      </c>
      <c r="L1283" s="55"/>
      <c r="M1283" s="55"/>
      <c r="N1283" s="56"/>
      <c r="O1283" s="55"/>
      <c r="P1283" s="55"/>
      <c r="Q1283" s="55"/>
      <c r="R1283" s="55"/>
      <c r="S1283" s="55"/>
      <c r="T1283" s="54">
        <v>1</v>
      </c>
      <c r="U1283" s="53" t="s">
        <v>195</v>
      </c>
      <c r="V1283" s="40" t="s">
        <v>136</v>
      </c>
      <c r="W1283" s="15">
        <v>4</v>
      </c>
      <c r="X1283" s="15"/>
      <c r="Y1283" s="15" t="s">
        <v>71</v>
      </c>
      <c r="Z1283" s="15"/>
      <c r="AA1283" s="15"/>
      <c r="AH1283" s="67"/>
      <c r="AI1283"/>
      <c r="AJ1283" s="67"/>
      <c r="AK1283"/>
      <c r="AO1283" s="39">
        <f t="shared" si="50"/>
        <v>0</v>
      </c>
      <c r="AP1283" s="39"/>
      <c r="AQ1283" s="39">
        <f t="shared" si="49"/>
        <v>0</v>
      </c>
    </row>
    <row r="1284" spans="1:43" ht="16.5" thickBot="1" x14ac:dyDescent="0.3">
      <c r="A1284" s="38">
        <v>1283</v>
      </c>
      <c r="B1284" s="64">
        <v>23</v>
      </c>
      <c r="C1284" s="74" t="s">
        <v>77</v>
      </c>
      <c r="D1284" s="71"/>
      <c r="E1284" s="58"/>
      <c r="F1284" s="73"/>
      <c r="G1284" s="59">
        <v>0</v>
      </c>
      <c r="H1284" s="59">
        <v>0</v>
      </c>
      <c r="I1284" s="58"/>
      <c r="J1284" s="55"/>
      <c r="K1284" s="55" t="s">
        <v>77</v>
      </c>
      <c r="L1284" s="55"/>
      <c r="M1284" s="55"/>
      <c r="N1284" s="56"/>
      <c r="O1284" s="55"/>
      <c r="P1284" s="55"/>
      <c r="Q1284" s="55"/>
      <c r="R1284" s="55"/>
      <c r="S1284" s="55"/>
      <c r="T1284" s="54">
        <v>1</v>
      </c>
      <c r="U1284" s="53" t="s">
        <v>195</v>
      </c>
      <c r="V1284" s="40" t="s">
        <v>136</v>
      </c>
      <c r="W1284" s="15">
        <v>4</v>
      </c>
      <c r="X1284" s="15"/>
      <c r="Y1284" s="15" t="s">
        <v>71</v>
      </c>
      <c r="Z1284" s="15"/>
      <c r="AA1284" s="15"/>
      <c r="AH1284" s="67"/>
      <c r="AI1284"/>
      <c r="AJ1284" s="67"/>
      <c r="AK1284"/>
      <c r="AO1284" s="39">
        <f t="shared" si="50"/>
        <v>0</v>
      </c>
      <c r="AP1284" s="39"/>
      <c r="AQ1284" s="39">
        <f t="shared" si="49"/>
        <v>0</v>
      </c>
    </row>
    <row r="1285" spans="1:43" ht="16.5" thickBot="1" x14ac:dyDescent="0.3">
      <c r="A1285" s="38">
        <v>1284</v>
      </c>
      <c r="B1285" s="64">
        <v>24</v>
      </c>
      <c r="C1285" s="72" t="s">
        <v>92</v>
      </c>
      <c r="D1285" s="71"/>
      <c r="E1285" s="68"/>
      <c r="F1285" s="70"/>
      <c r="G1285" s="59">
        <v>0</v>
      </c>
      <c r="H1285" s="59">
        <v>0</v>
      </c>
      <c r="I1285" s="69"/>
      <c r="J1285" s="68"/>
      <c r="K1285" s="68" t="s">
        <v>91</v>
      </c>
      <c r="L1285" s="55"/>
      <c r="M1285" s="55"/>
      <c r="N1285" s="56"/>
      <c r="O1285" s="55"/>
      <c r="P1285" s="55"/>
      <c r="Q1285" s="55"/>
      <c r="R1285" s="55"/>
      <c r="S1285" s="55"/>
      <c r="T1285" s="54">
        <v>1</v>
      </c>
      <c r="U1285" s="53" t="s">
        <v>195</v>
      </c>
      <c r="V1285" s="40" t="s">
        <v>136</v>
      </c>
      <c r="W1285" s="15">
        <v>4</v>
      </c>
      <c r="X1285" s="15"/>
      <c r="Y1285" s="15" t="s">
        <v>71</v>
      </c>
      <c r="Z1285" s="15"/>
      <c r="AA1285" s="15"/>
      <c r="AH1285" s="67"/>
      <c r="AI1285"/>
      <c r="AJ1285" s="67"/>
      <c r="AK1285"/>
      <c r="AO1285" s="39">
        <f t="shared" si="50"/>
        <v>0</v>
      </c>
      <c r="AP1285" s="39"/>
      <c r="AQ1285" s="39">
        <f t="shared" ref="AQ1285:AQ1348" si="51">_xlfn.XLOOKUP(B1285,$AH$12:$AH$19,$AI$12:$AI$19,0)</f>
        <v>0</v>
      </c>
    </row>
    <row r="1286" spans="1:43" x14ac:dyDescent="0.25">
      <c r="A1286" s="38">
        <v>1285</v>
      </c>
      <c r="B1286" s="64">
        <v>25</v>
      </c>
      <c r="C1286" s="66"/>
      <c r="D1286" s="65"/>
      <c r="E1286" s="55"/>
      <c r="F1286" s="56"/>
      <c r="G1286" s="59"/>
      <c r="H1286" s="58"/>
      <c r="I1286" s="58"/>
      <c r="J1286" s="55"/>
      <c r="K1286" s="55"/>
      <c r="L1286" s="55"/>
      <c r="M1286" s="55"/>
      <c r="N1286" s="56"/>
      <c r="O1286" s="55"/>
      <c r="P1286" s="55"/>
      <c r="Q1286" s="55"/>
      <c r="R1286" s="55"/>
      <c r="S1286" s="55"/>
      <c r="T1286" s="54">
        <v>1</v>
      </c>
      <c r="U1286" s="53" t="s">
        <v>195</v>
      </c>
      <c r="V1286" s="40" t="s">
        <v>136</v>
      </c>
      <c r="W1286" s="15">
        <v>4</v>
      </c>
      <c r="X1286" s="15"/>
      <c r="Y1286" s="15" t="s">
        <v>71</v>
      </c>
      <c r="Z1286" s="15"/>
      <c r="AA1286" s="15"/>
      <c r="AH1286" s="67"/>
      <c r="AI1286"/>
      <c r="AJ1286" s="67"/>
      <c r="AK1286"/>
      <c r="AO1286" s="39">
        <f t="shared" si="50"/>
        <v>0</v>
      </c>
      <c r="AP1286" s="39"/>
      <c r="AQ1286" s="39">
        <f t="shared" si="51"/>
        <v>0</v>
      </c>
    </row>
    <row r="1287" spans="1:43" x14ac:dyDescent="0.25">
      <c r="A1287" s="38">
        <v>1286</v>
      </c>
      <c r="B1287" s="64">
        <v>26</v>
      </c>
      <c r="C1287" s="63" t="s">
        <v>90</v>
      </c>
      <c r="D1287" s="62"/>
      <c r="E1287" s="61">
        <f>SUBTOTAL(9,G1265:G1285)</f>
        <v>9</v>
      </c>
      <c r="F1287" s="60"/>
      <c r="G1287" s="59"/>
      <c r="H1287" s="58"/>
      <c r="I1287" s="57"/>
      <c r="J1287" s="55"/>
      <c r="K1287" s="55" t="s">
        <v>89</v>
      </c>
      <c r="L1287" s="55"/>
      <c r="M1287" s="55"/>
      <c r="N1287" s="56"/>
      <c r="O1287" s="55"/>
      <c r="P1287" s="55"/>
      <c r="Q1287" s="55"/>
      <c r="R1287" s="55"/>
      <c r="S1287" s="55"/>
      <c r="T1287" s="54">
        <v>1</v>
      </c>
      <c r="U1287" s="53" t="s">
        <v>195</v>
      </c>
      <c r="V1287" s="40" t="s">
        <v>136</v>
      </c>
      <c r="W1287" s="15">
        <v>4</v>
      </c>
      <c r="X1287" s="15"/>
      <c r="Y1287" s="15" t="s">
        <v>71</v>
      </c>
      <c r="Z1287" s="15"/>
      <c r="AA1287" s="15"/>
      <c r="AH1287" s="67"/>
      <c r="AI1287"/>
      <c r="AJ1287" s="67"/>
      <c r="AK1287"/>
      <c r="AO1287" s="39">
        <f t="shared" si="50"/>
        <v>0</v>
      </c>
      <c r="AP1287" s="39"/>
      <c r="AQ1287" s="39">
        <f t="shared" si="51"/>
        <v>0</v>
      </c>
    </row>
    <row r="1288" spans="1:43" ht="16.5" thickBot="1" x14ac:dyDescent="0.3">
      <c r="A1288" s="38">
        <v>1287</v>
      </c>
      <c r="B1288" s="52">
        <v>27</v>
      </c>
      <c r="C1288" s="51" t="s">
        <v>88</v>
      </c>
      <c r="D1288" s="50"/>
      <c r="E1288" s="49">
        <f>SUBTOTAL(9,H1265:H1285)</f>
        <v>9</v>
      </c>
      <c r="F1288" s="48">
        <f>SUBTOTAL(9,H1265:H1281)</f>
        <v>9</v>
      </c>
      <c r="G1288" s="47"/>
      <c r="H1288" s="46"/>
      <c r="I1288" s="46"/>
      <c r="J1288" s="45"/>
      <c r="K1288" s="43" t="s">
        <v>87</v>
      </c>
      <c r="L1288" s="43"/>
      <c r="M1288" s="43"/>
      <c r="N1288" s="44"/>
      <c r="O1288" s="43"/>
      <c r="P1288" s="43"/>
      <c r="Q1288" s="43"/>
      <c r="R1288" s="43"/>
      <c r="S1288" s="43"/>
      <c r="T1288" s="42">
        <v>1</v>
      </c>
      <c r="U1288" s="106" t="s">
        <v>195</v>
      </c>
      <c r="V1288" s="40" t="s">
        <v>136</v>
      </c>
      <c r="W1288" s="15">
        <v>4</v>
      </c>
      <c r="X1288" s="15"/>
      <c r="Y1288" s="15" t="s">
        <v>71</v>
      </c>
      <c r="Z1288" s="15"/>
      <c r="AA1288" s="15"/>
      <c r="AH1288" s="67"/>
      <c r="AI1288"/>
      <c r="AJ1288" s="67"/>
      <c r="AK1288"/>
      <c r="AO1288" s="39">
        <f t="shared" si="50"/>
        <v>0</v>
      </c>
      <c r="AP1288" s="39"/>
      <c r="AQ1288" s="39">
        <f t="shared" si="51"/>
        <v>0</v>
      </c>
    </row>
    <row r="1289" spans="1:43" ht="16.5" thickBot="1" x14ac:dyDescent="0.3">
      <c r="A1289" s="38">
        <v>1288</v>
      </c>
      <c r="G1289" s="13"/>
      <c r="U1289" s="2" t="s">
        <v>194</v>
      </c>
      <c r="V1289" s="40"/>
      <c r="W1289" s="15"/>
      <c r="X1289" s="15"/>
      <c r="Y1289" s="15" t="s">
        <v>71</v>
      </c>
      <c r="Z1289" s="15"/>
      <c r="AA1289" s="15"/>
      <c r="AH1289" s="67"/>
      <c r="AI1289"/>
      <c r="AJ1289" s="67"/>
      <c r="AK1289"/>
      <c r="AO1289" s="39">
        <f t="shared" si="50"/>
        <v>0</v>
      </c>
      <c r="AP1289" s="39"/>
      <c r="AQ1289" s="39">
        <f t="shared" si="51"/>
        <v>0</v>
      </c>
    </row>
    <row r="1290" spans="1:43" x14ac:dyDescent="0.25">
      <c r="A1290" s="75">
        <v>1289</v>
      </c>
      <c r="B1290" s="105">
        <v>1</v>
      </c>
      <c r="C1290" s="104" t="s">
        <v>19</v>
      </c>
      <c r="D1290" s="103"/>
      <c r="E1290" s="101"/>
      <c r="F1290" s="102"/>
      <c r="G1290" s="101" t="s">
        <v>192</v>
      </c>
      <c r="H1290" s="98"/>
      <c r="I1290" s="98"/>
      <c r="J1290" s="98"/>
      <c r="K1290" s="100" t="s">
        <v>118</v>
      </c>
      <c r="L1290" s="98"/>
      <c r="M1290" s="98"/>
      <c r="N1290" s="99"/>
      <c r="O1290" s="98"/>
      <c r="P1290" s="98"/>
      <c r="Q1290" s="98"/>
      <c r="R1290" s="98"/>
      <c r="S1290" s="98"/>
      <c r="T1290" s="97">
        <v>1</v>
      </c>
      <c r="U1290" s="96" t="s">
        <v>192</v>
      </c>
      <c r="V1290" s="40" t="s">
        <v>135</v>
      </c>
      <c r="W1290" s="15"/>
      <c r="X1290" s="15"/>
      <c r="Y1290" s="15"/>
      <c r="Z1290" s="15" t="s">
        <v>70</v>
      </c>
      <c r="AA1290" s="15"/>
      <c r="AH1290" s="67"/>
      <c r="AI1290"/>
      <c r="AJ1290" s="67"/>
      <c r="AK1290"/>
      <c r="AO1290" s="39">
        <f t="shared" si="50"/>
        <v>0</v>
      </c>
      <c r="AP1290" s="39"/>
      <c r="AQ1290" s="39">
        <f t="shared" si="51"/>
        <v>0</v>
      </c>
    </row>
    <row r="1291" spans="1:43" ht="16.5" thickBot="1" x14ac:dyDescent="0.3">
      <c r="A1291" s="75">
        <v>1290</v>
      </c>
      <c r="B1291" s="64">
        <v>2</v>
      </c>
      <c r="C1291" s="66" t="s">
        <v>116</v>
      </c>
      <c r="D1291" s="65"/>
      <c r="E1291" s="55"/>
      <c r="F1291" s="56"/>
      <c r="H1291" s="55"/>
      <c r="I1291" s="58"/>
      <c r="J1291" s="55"/>
      <c r="K1291" s="55" t="s">
        <v>115</v>
      </c>
      <c r="L1291" s="55"/>
      <c r="M1291" s="55"/>
      <c r="N1291" s="56"/>
      <c r="O1291" s="55"/>
      <c r="P1291" s="55"/>
      <c r="Q1291" s="55"/>
      <c r="R1291" s="55"/>
      <c r="S1291" s="55"/>
      <c r="T1291" s="54">
        <v>1</v>
      </c>
      <c r="U1291" s="53" t="s">
        <v>192</v>
      </c>
      <c r="V1291" s="40" t="s">
        <v>134</v>
      </c>
      <c r="W1291" s="15"/>
      <c r="X1291" s="15"/>
      <c r="Y1291" s="15"/>
      <c r="Z1291" s="15" t="s">
        <v>70</v>
      </c>
      <c r="AA1291" s="15"/>
      <c r="AJ1291" s="67"/>
      <c r="AK1291"/>
      <c r="AO1291" s="39">
        <f t="shared" si="50"/>
        <v>0</v>
      </c>
      <c r="AP1291" s="39"/>
      <c r="AQ1291" s="39">
        <f t="shared" si="51"/>
        <v>0</v>
      </c>
    </row>
    <row r="1292" spans="1:43" ht="16.5" hidden="1" thickBot="1" x14ac:dyDescent="0.3">
      <c r="A1292" s="75">
        <v>1291</v>
      </c>
      <c r="B1292" s="64">
        <v>3</v>
      </c>
      <c r="C1292" s="79" t="s">
        <v>113</v>
      </c>
      <c r="D1292" s="78"/>
      <c r="E1292" s="55"/>
      <c r="F1292" s="56"/>
      <c r="H1292" s="55"/>
      <c r="I1292" s="58"/>
      <c r="J1292" s="55"/>
      <c r="K1292" s="55" t="s">
        <v>103</v>
      </c>
      <c r="L1292" s="55"/>
      <c r="M1292" s="55"/>
      <c r="N1292" s="56"/>
      <c r="O1292" s="55"/>
      <c r="P1292" s="55"/>
      <c r="Q1292" s="55"/>
      <c r="R1292" s="55"/>
      <c r="S1292" s="55"/>
      <c r="T1292" s="55"/>
      <c r="U1292" s="53" t="s">
        <v>192</v>
      </c>
      <c r="V1292" s="40" t="s">
        <v>133</v>
      </c>
      <c r="W1292" s="15"/>
      <c r="X1292" s="15"/>
      <c r="Y1292" s="15"/>
      <c r="Z1292" s="15" t="s">
        <v>70</v>
      </c>
      <c r="AA1292" s="15"/>
      <c r="AJ1292" s="67"/>
      <c r="AK1292"/>
      <c r="AO1292" s="39" t="str">
        <f t="shared" si="50"/>
        <v>BOC District 2</v>
      </c>
      <c r="AP1292" s="39"/>
      <c r="AQ1292" s="39">
        <f t="shared" si="51"/>
        <v>0</v>
      </c>
    </row>
    <row r="1293" spans="1:43" hidden="1" thickBot="1" x14ac:dyDescent="0.3">
      <c r="A1293" s="75">
        <v>1292</v>
      </c>
      <c r="B1293" s="64">
        <v>4</v>
      </c>
      <c r="C1293" s="66" t="str">
        <f>IF(G1293=1,AO1293," ")</f>
        <v xml:space="preserve"> </v>
      </c>
      <c r="D1293" s="65"/>
      <c r="E1293" s="55"/>
      <c r="F1293" s="56"/>
      <c r="G1293" s="58"/>
      <c r="H1293" s="58"/>
      <c r="I1293" s="58" t="str">
        <f>IF(C1293=$AI$5,$AJ$5," ")</f>
        <v xml:space="preserve"> </v>
      </c>
      <c r="J1293" s="55"/>
      <c r="K1293" s="55" t="s">
        <v>103</v>
      </c>
      <c r="L1293" s="55"/>
      <c r="M1293" s="55"/>
      <c r="N1293" s="56"/>
      <c r="O1293" s="55"/>
      <c r="P1293" s="55"/>
      <c r="Q1293" s="55"/>
      <c r="R1293" s="55"/>
      <c r="S1293" s="55"/>
      <c r="T1293" s="55"/>
      <c r="U1293" s="53" t="s">
        <v>192</v>
      </c>
      <c r="V1293" s="40" t="s">
        <v>133</v>
      </c>
      <c r="W1293" s="15"/>
      <c r="X1293" s="15"/>
      <c r="Y1293" s="15"/>
      <c r="Z1293" s="15" t="s">
        <v>70</v>
      </c>
      <c r="AA1293" s="15"/>
      <c r="AJ1293" s="67"/>
      <c r="AK1293"/>
      <c r="AO1293" s="39" t="str">
        <f t="shared" si="50"/>
        <v xml:space="preserve">Alicia Adams </v>
      </c>
      <c r="AP1293" s="39"/>
      <c r="AQ1293" s="39">
        <f t="shared" si="51"/>
        <v>0</v>
      </c>
    </row>
    <row r="1294" spans="1:43" hidden="1" thickBot="1" x14ac:dyDescent="0.3">
      <c r="A1294" s="75">
        <v>1293</v>
      </c>
      <c r="B1294" s="64">
        <v>5</v>
      </c>
      <c r="C1294" s="66" t="str">
        <f>IF(G1294=1,AO1294," ")</f>
        <v xml:space="preserve"> </v>
      </c>
      <c r="D1294" s="65"/>
      <c r="E1294" s="55"/>
      <c r="F1294" s="56"/>
      <c r="G1294" s="58"/>
      <c r="H1294" s="58"/>
      <c r="I1294" s="58" t="str">
        <f>IF(C1294=$AI$6,$AJ$6," ")</f>
        <v xml:space="preserve"> </v>
      </c>
      <c r="J1294" s="55"/>
      <c r="K1294" s="55" t="s">
        <v>103</v>
      </c>
      <c r="L1294" s="55"/>
      <c r="M1294" s="55"/>
      <c r="N1294" s="56"/>
      <c r="O1294" s="55"/>
      <c r="P1294" s="55"/>
      <c r="Q1294" s="55"/>
      <c r="R1294" s="55"/>
      <c r="S1294" s="55"/>
      <c r="T1294" s="55"/>
      <c r="U1294" s="53" t="s">
        <v>192</v>
      </c>
      <c r="V1294" s="40" t="s">
        <v>133</v>
      </c>
      <c r="W1294" s="15"/>
      <c r="X1294" s="15"/>
      <c r="Y1294" s="15"/>
      <c r="Z1294" s="15" t="s">
        <v>70</v>
      </c>
      <c r="AA1294" s="15"/>
      <c r="AJ1294" s="67"/>
      <c r="AK1294"/>
      <c r="AO1294" s="39" t="str">
        <f t="shared" si="50"/>
        <v>Erick Allen</v>
      </c>
      <c r="AP1294" s="39"/>
      <c r="AQ1294" s="39">
        <f t="shared" si="51"/>
        <v>0</v>
      </c>
    </row>
    <row r="1295" spans="1:43" hidden="1" thickBot="1" x14ac:dyDescent="0.3">
      <c r="A1295" s="75">
        <v>1294</v>
      </c>
      <c r="B1295" s="64">
        <v>6</v>
      </c>
      <c r="C1295" s="66" t="str">
        <f>IF(G1295=1,AO1295," ")</f>
        <v xml:space="preserve"> </v>
      </c>
      <c r="D1295" s="65"/>
      <c r="E1295" s="55"/>
      <c r="F1295" s="56"/>
      <c r="G1295" s="58"/>
      <c r="H1295" s="58"/>
      <c r="I1295" s="58" t="str">
        <f>IF(C1295=$AI$7,$AJ$7," ")</f>
        <v xml:space="preserve"> </v>
      </c>
      <c r="J1295" s="55"/>
      <c r="K1295" s="55" t="s">
        <v>103</v>
      </c>
      <c r="L1295" s="55"/>
      <c r="M1295" s="55"/>
      <c r="N1295" s="56"/>
      <c r="O1295" s="55"/>
      <c r="P1295" s="55"/>
      <c r="Q1295" s="55"/>
      <c r="R1295" s="55"/>
      <c r="S1295" s="55"/>
      <c r="T1295" s="55"/>
      <c r="U1295" s="53" t="s">
        <v>192</v>
      </c>
      <c r="V1295" s="40" t="s">
        <v>133</v>
      </c>
      <c r="W1295" s="15"/>
      <c r="X1295" s="15"/>
      <c r="Y1295" s="15"/>
      <c r="Z1295" s="15" t="s">
        <v>70</v>
      </c>
      <c r="AA1295" s="15"/>
      <c r="AJ1295" s="67"/>
      <c r="AK1295"/>
      <c r="AO1295" s="39" t="str">
        <f t="shared" si="50"/>
        <v>Jaha V. Howard</v>
      </c>
      <c r="AP1295" s="39"/>
      <c r="AQ1295" s="39">
        <f t="shared" si="51"/>
        <v>0</v>
      </c>
    </row>
    <row r="1296" spans="1:43" hidden="1" thickBot="1" x14ac:dyDescent="0.3">
      <c r="A1296" s="75">
        <v>1295</v>
      </c>
      <c r="B1296" s="64">
        <v>7</v>
      </c>
      <c r="C1296" s="66" t="str">
        <f>IF(G1296=1,AO1296," ")</f>
        <v xml:space="preserve"> </v>
      </c>
      <c r="D1296" s="65"/>
      <c r="E1296" s="55"/>
      <c r="F1296" s="56"/>
      <c r="G1296" s="58"/>
      <c r="H1296" s="58"/>
      <c r="I1296" s="58" t="str">
        <f>IF(C1296=$AI$8,$AJ$8," ")</f>
        <v xml:space="preserve"> </v>
      </c>
      <c r="J1296" s="55"/>
      <c r="K1296" s="55" t="s">
        <v>103</v>
      </c>
      <c r="L1296" s="55"/>
      <c r="M1296" s="55"/>
      <c r="N1296" s="56"/>
      <c r="O1296" s="55"/>
      <c r="P1296" s="55"/>
      <c r="Q1296" s="55"/>
      <c r="R1296" s="55"/>
      <c r="S1296" s="55"/>
      <c r="T1296" s="55"/>
      <c r="U1296" s="53" t="s">
        <v>192</v>
      </c>
      <c r="V1296" s="40" t="s">
        <v>133</v>
      </c>
      <c r="W1296" s="15"/>
      <c r="X1296" s="15"/>
      <c r="Y1296" s="15"/>
      <c r="Z1296" s="15" t="s">
        <v>70</v>
      </c>
      <c r="AA1296" s="15"/>
      <c r="AJ1296" s="67"/>
      <c r="AK1296"/>
      <c r="AO1296" s="39" t="str">
        <f t="shared" si="50"/>
        <v>Tanisha Whorton</v>
      </c>
      <c r="AP1296" s="39"/>
      <c r="AQ1296" s="39">
        <f t="shared" si="51"/>
        <v>0</v>
      </c>
    </row>
    <row r="1297" spans="1:43" hidden="1" thickBot="1" x14ac:dyDescent="0.3">
      <c r="A1297" s="75">
        <v>1296</v>
      </c>
      <c r="B1297" s="64">
        <v>8</v>
      </c>
      <c r="C1297" s="66" t="str">
        <f>IF(G1297=1,AO1297," ")</f>
        <v xml:space="preserve"> </v>
      </c>
      <c r="D1297" s="65"/>
      <c r="E1297" s="55"/>
      <c r="F1297" s="56"/>
      <c r="G1297" s="58"/>
      <c r="H1297" s="58"/>
      <c r="I1297" s="58" t="str">
        <f>IF(C1297=$AI$9,$AJ$9," ")</f>
        <v xml:space="preserve"> </v>
      </c>
      <c r="J1297" s="55"/>
      <c r="K1297" s="55" t="s">
        <v>103</v>
      </c>
      <c r="L1297" s="55"/>
      <c r="M1297" s="55"/>
      <c r="N1297" s="56"/>
      <c r="O1297" s="55"/>
      <c r="P1297" s="55"/>
      <c r="Q1297" s="55"/>
      <c r="R1297" s="55"/>
      <c r="S1297" s="55"/>
      <c r="T1297" s="55"/>
      <c r="U1297" s="53" t="s">
        <v>192</v>
      </c>
      <c r="V1297" s="40" t="s">
        <v>133</v>
      </c>
      <c r="W1297" s="15"/>
      <c r="X1297" s="15"/>
      <c r="Y1297" s="15"/>
      <c r="Z1297" s="15" t="s">
        <v>70</v>
      </c>
      <c r="AA1297" s="15"/>
      <c r="AJ1297" s="67"/>
      <c r="AK1297"/>
      <c r="AO1297" s="39" t="str">
        <f t="shared" si="50"/>
        <v>Tracy Stevenson</v>
      </c>
      <c r="AP1297" s="39"/>
      <c r="AQ1297" s="39">
        <f t="shared" si="51"/>
        <v>0</v>
      </c>
    </row>
    <row r="1298" spans="1:43" hidden="1" thickBot="1" x14ac:dyDescent="0.3">
      <c r="A1298" s="75">
        <v>1297</v>
      </c>
      <c r="B1298" s="64">
        <v>9</v>
      </c>
      <c r="C1298" s="74" t="str">
        <f>IF(G1298=1,AQ1298,IF(G1298="BLK",$AI$17," "))</f>
        <v xml:space="preserve"> </v>
      </c>
      <c r="D1298" s="129"/>
      <c r="E1298" s="55"/>
      <c r="F1298" s="56"/>
      <c r="G1298" s="58"/>
      <c r="H1298" s="58"/>
      <c r="I1298" s="58" t="str">
        <f>IF(C1298=$AI$10,$AJ$10," ")</f>
        <v xml:space="preserve"> </v>
      </c>
      <c r="J1298" s="55"/>
      <c r="K1298" s="55" t="s">
        <v>103</v>
      </c>
      <c r="L1298" s="55"/>
      <c r="M1298" s="55"/>
      <c r="N1298" s="56"/>
      <c r="O1298" s="55"/>
      <c r="P1298" s="55"/>
      <c r="Q1298" s="55"/>
      <c r="R1298" s="55"/>
      <c r="S1298" s="55"/>
      <c r="T1298" s="55"/>
      <c r="U1298" s="53" t="s">
        <v>192</v>
      </c>
      <c r="V1298" s="40" t="s">
        <v>133</v>
      </c>
      <c r="W1298" s="15"/>
      <c r="X1298" s="15"/>
      <c r="Y1298" s="15"/>
      <c r="Z1298" s="15" t="s">
        <v>70</v>
      </c>
      <c r="AA1298" s="15"/>
      <c r="AJ1298" s="67"/>
      <c r="AK1298"/>
      <c r="AO1298" s="39" t="str">
        <f t="shared" si="50"/>
        <v>BLANK</v>
      </c>
      <c r="AP1298" s="39"/>
      <c r="AQ1298" s="39">
        <f t="shared" si="51"/>
        <v>0</v>
      </c>
    </row>
    <row r="1299" spans="1:43" hidden="1" thickBot="1" x14ac:dyDescent="0.3">
      <c r="A1299" s="75">
        <v>1298</v>
      </c>
      <c r="B1299" s="64">
        <v>10</v>
      </c>
      <c r="C1299" s="66" t="str">
        <f>IF(G1299=1,AO1299," ")</f>
        <v xml:space="preserve"> </v>
      </c>
      <c r="D1299" s="65"/>
      <c r="E1299" s="55"/>
      <c r="F1299" s="56"/>
      <c r="G1299" s="58"/>
      <c r="H1299" s="58"/>
      <c r="I1299" s="58" t="str">
        <f>IF(C1299=$AI$10,$AJ$10," ")</f>
        <v xml:space="preserve"> </v>
      </c>
      <c r="J1299" s="55"/>
      <c r="K1299" s="55" t="s">
        <v>103</v>
      </c>
      <c r="L1299" s="55"/>
      <c r="M1299" s="55"/>
      <c r="N1299" s="56"/>
      <c r="O1299" s="55"/>
      <c r="P1299" s="55"/>
      <c r="Q1299" s="55"/>
      <c r="R1299" s="55"/>
      <c r="S1299" s="55"/>
      <c r="T1299" s="55"/>
      <c r="U1299" s="53" t="s">
        <v>192</v>
      </c>
      <c r="V1299" s="40" t="s">
        <v>133</v>
      </c>
      <c r="W1299" s="15"/>
      <c r="X1299" s="15"/>
      <c r="Y1299" s="15"/>
      <c r="Z1299" s="15" t="s">
        <v>70</v>
      </c>
      <c r="AA1299" s="15"/>
      <c r="AJ1299" s="67"/>
      <c r="AK1299"/>
      <c r="AO1299" s="39" t="str">
        <f t="shared" si="50"/>
        <v>Write In</v>
      </c>
      <c r="AP1299" s="39"/>
      <c r="AQ1299" s="39">
        <f t="shared" si="51"/>
        <v>0</v>
      </c>
    </row>
    <row r="1300" spans="1:43" ht="21.75" thickBot="1" x14ac:dyDescent="0.3">
      <c r="A1300" s="75">
        <v>1299</v>
      </c>
      <c r="B1300" s="64">
        <v>11</v>
      </c>
      <c r="C1300" s="92" t="s">
        <v>101</v>
      </c>
      <c r="D1300" s="91" t="s">
        <v>112</v>
      </c>
      <c r="E1300" s="87" t="s">
        <v>111</v>
      </c>
      <c r="F1300" s="90" t="s">
        <v>110</v>
      </c>
      <c r="G1300" s="113"/>
      <c r="H1300" s="87"/>
      <c r="I1300" s="87"/>
      <c r="J1300" s="86"/>
      <c r="K1300" s="86" t="s">
        <v>100</v>
      </c>
      <c r="L1300" s="87">
        <v>1037</v>
      </c>
      <c r="M1300" s="87" t="s">
        <v>109</v>
      </c>
      <c r="N1300" s="88"/>
      <c r="O1300" s="87"/>
      <c r="P1300" s="87" t="s">
        <v>108</v>
      </c>
      <c r="Q1300" s="87">
        <v>4</v>
      </c>
      <c r="R1300" s="87"/>
      <c r="S1300" s="86"/>
      <c r="T1300" s="85">
        <v>1</v>
      </c>
      <c r="U1300" s="84" t="s">
        <v>192</v>
      </c>
      <c r="V1300" s="40" t="s">
        <v>131</v>
      </c>
      <c r="W1300" s="15"/>
      <c r="X1300" s="15"/>
      <c r="Y1300" s="15"/>
      <c r="Z1300" s="15" t="s">
        <v>70</v>
      </c>
      <c r="AA1300" s="15"/>
      <c r="AJ1300" s="67"/>
      <c r="AK1300"/>
      <c r="AO1300" s="39">
        <f t="shared" si="50"/>
        <v>0</v>
      </c>
      <c r="AP1300" s="39"/>
      <c r="AQ1300" s="39" t="str">
        <f t="shared" si="51"/>
        <v>BOC District 4</v>
      </c>
    </row>
    <row r="1301" spans="1:43" thickBot="1" x14ac:dyDescent="0.3">
      <c r="A1301" s="75">
        <v>1300</v>
      </c>
      <c r="B1301" s="64">
        <v>12</v>
      </c>
      <c r="C1301" s="66" t="str">
        <f>IF(G1301=1,AQ1301," ")</f>
        <v>Julien Grhas</v>
      </c>
      <c r="D1301" s="71"/>
      <c r="E1301" s="82">
        <v>1037</v>
      </c>
      <c r="F1301" s="80">
        <v>175</v>
      </c>
      <c r="G1301" s="58">
        <v>1</v>
      </c>
      <c r="H1301" s="58">
        <f>G1301</f>
        <v>1</v>
      </c>
      <c r="I1301" s="58" t="str">
        <f>IF(C1301=$AI$13,$AJ$13," ")</f>
        <v>REP</v>
      </c>
      <c r="J1301" s="55" t="s">
        <v>104</v>
      </c>
      <c r="K1301" s="55" t="s">
        <v>100</v>
      </c>
      <c r="L1301" s="55"/>
      <c r="M1301" s="55"/>
      <c r="N1301" s="56"/>
      <c r="O1301" s="55"/>
      <c r="P1301" s="55"/>
      <c r="Q1301" s="55"/>
      <c r="R1301" s="55"/>
      <c r="S1301" s="55"/>
      <c r="T1301" s="54">
        <v>1</v>
      </c>
      <c r="U1301" s="53" t="s">
        <v>192</v>
      </c>
      <c r="V1301" s="40" t="s">
        <v>131</v>
      </c>
      <c r="W1301" s="15">
        <v>4</v>
      </c>
      <c r="X1301" s="15"/>
      <c r="Y1301" s="15"/>
      <c r="Z1301" s="15" t="s">
        <v>70</v>
      </c>
      <c r="AA1301" s="15"/>
      <c r="AJ1301" s="67"/>
      <c r="AK1301"/>
      <c r="AO1301" s="39">
        <f t="shared" si="50"/>
        <v>0</v>
      </c>
      <c r="AP1301" s="39"/>
      <c r="AQ1301" s="39" t="str">
        <f t="shared" si="51"/>
        <v>Julien Grhas</v>
      </c>
    </row>
    <row r="1302" spans="1:43" thickBot="1" x14ac:dyDescent="0.3">
      <c r="A1302" s="75">
        <v>1301</v>
      </c>
      <c r="B1302" s="64">
        <v>13</v>
      </c>
      <c r="C1302" s="66" t="str">
        <f>IF(G1302=1,AQ1302," ")</f>
        <v>Matthew Hardwick</v>
      </c>
      <c r="D1302" s="71"/>
      <c r="E1302" s="82">
        <v>1037</v>
      </c>
      <c r="F1302" s="80">
        <v>175</v>
      </c>
      <c r="G1302" s="58">
        <v>1</v>
      </c>
      <c r="H1302" s="58">
        <f>G1302</f>
        <v>1</v>
      </c>
      <c r="I1302" s="58" t="str">
        <f>IF(C1302=$AI$14,$AJ$14," ")</f>
        <v>REP</v>
      </c>
      <c r="J1302" s="55" t="s">
        <v>104</v>
      </c>
      <c r="K1302" s="55" t="s">
        <v>100</v>
      </c>
      <c r="L1302" s="55"/>
      <c r="M1302" s="55"/>
      <c r="N1302" s="56"/>
      <c r="O1302" s="55"/>
      <c r="P1302" s="55"/>
      <c r="Q1302" s="55"/>
      <c r="R1302" s="55"/>
      <c r="S1302" s="55"/>
      <c r="T1302" s="54">
        <v>1</v>
      </c>
      <c r="U1302" s="53" t="s">
        <v>192</v>
      </c>
      <c r="V1302" s="40" t="s">
        <v>131</v>
      </c>
      <c r="W1302" s="15">
        <v>4</v>
      </c>
      <c r="X1302" s="15"/>
      <c r="Y1302" s="15"/>
      <c r="Z1302" s="15" t="s">
        <v>70</v>
      </c>
      <c r="AA1302" s="15"/>
      <c r="AJ1302" s="67"/>
      <c r="AK1302"/>
      <c r="AO1302" s="39">
        <f t="shared" si="50"/>
        <v>0</v>
      </c>
      <c r="AP1302" s="39"/>
      <c r="AQ1302" s="39" t="str">
        <f t="shared" si="51"/>
        <v>Matthew Hardwick</v>
      </c>
    </row>
    <row r="1303" spans="1:43" thickBot="1" x14ac:dyDescent="0.3">
      <c r="A1303" s="75">
        <v>1302</v>
      </c>
      <c r="B1303" s="64">
        <v>14</v>
      </c>
      <c r="C1303" s="66" t="str">
        <f>IF(G1303=1,AQ1303," ")</f>
        <v>Yashica Marshall</v>
      </c>
      <c r="D1303" s="71"/>
      <c r="E1303" s="81">
        <v>1037</v>
      </c>
      <c r="F1303" s="80">
        <v>176</v>
      </c>
      <c r="G1303" s="58">
        <v>1</v>
      </c>
      <c r="H1303" s="58">
        <f>G1303</f>
        <v>1</v>
      </c>
      <c r="I1303" s="58" t="str">
        <f>IF(C1303=$AI$15,$AJ$15," ")</f>
        <v>DEM</v>
      </c>
      <c r="J1303" s="55" t="s">
        <v>104</v>
      </c>
      <c r="K1303" s="55" t="s">
        <v>100</v>
      </c>
      <c r="L1303" s="55"/>
      <c r="M1303" s="55"/>
      <c r="N1303" s="56"/>
      <c r="O1303" s="55"/>
      <c r="P1303" s="55"/>
      <c r="Q1303" s="55"/>
      <c r="R1303" s="55"/>
      <c r="S1303" s="55"/>
      <c r="T1303" s="54">
        <v>1</v>
      </c>
      <c r="U1303" s="53" t="s">
        <v>192</v>
      </c>
      <c r="V1303" s="40" t="s">
        <v>131</v>
      </c>
      <c r="W1303" s="15">
        <v>4</v>
      </c>
      <c r="X1303" s="15"/>
      <c r="Y1303" s="15"/>
      <c r="Z1303" s="15" t="s">
        <v>70</v>
      </c>
      <c r="AA1303" s="15"/>
      <c r="AJ1303" s="67"/>
      <c r="AK1303"/>
      <c r="AO1303" s="39">
        <f t="shared" si="50"/>
        <v>0</v>
      </c>
      <c r="AP1303" s="39"/>
      <c r="AQ1303" s="39" t="str">
        <f t="shared" si="51"/>
        <v>Yashica Marshall</v>
      </c>
    </row>
    <row r="1304" spans="1:43" thickBot="1" x14ac:dyDescent="0.3">
      <c r="A1304" s="75">
        <v>1303</v>
      </c>
      <c r="B1304" s="64">
        <v>15</v>
      </c>
      <c r="C1304" s="66" t="str">
        <f>IF(G1304=1,AQ1304," ")</f>
        <v>Monique Sheffield</v>
      </c>
      <c r="D1304" s="71"/>
      <c r="E1304" s="81">
        <v>1037</v>
      </c>
      <c r="F1304" s="80">
        <v>176</v>
      </c>
      <c r="G1304" s="58">
        <v>1</v>
      </c>
      <c r="H1304" s="58">
        <f>G1304</f>
        <v>1</v>
      </c>
      <c r="I1304" s="58" t="str">
        <f>IF(C1304=$AI$16,$AJ$16," ")</f>
        <v>DEM</v>
      </c>
      <c r="J1304" s="55" t="s">
        <v>104</v>
      </c>
      <c r="K1304" s="55" t="s">
        <v>100</v>
      </c>
      <c r="L1304" s="55"/>
      <c r="M1304" s="55"/>
      <c r="N1304" s="56"/>
      <c r="O1304" s="55"/>
      <c r="P1304" s="55"/>
      <c r="Q1304" s="55"/>
      <c r="R1304" s="55"/>
      <c r="S1304" s="55"/>
      <c r="T1304" s="54">
        <v>1</v>
      </c>
      <c r="U1304" s="53" t="s">
        <v>192</v>
      </c>
      <c r="V1304" s="40" t="s">
        <v>131</v>
      </c>
      <c r="W1304" s="15">
        <v>4</v>
      </c>
      <c r="X1304" s="15"/>
      <c r="Y1304" s="15"/>
      <c r="Z1304" s="15" t="s">
        <v>70</v>
      </c>
      <c r="AA1304" s="15"/>
      <c r="AB1304" s="4">
        <v>175</v>
      </c>
      <c r="AC1304" s="5" t="s">
        <v>193</v>
      </c>
      <c r="AD1304" s="83" t="s">
        <v>107</v>
      </c>
      <c r="AE1304" s="83"/>
      <c r="AJ1304" s="67"/>
      <c r="AK1304"/>
      <c r="AO1304" s="39">
        <f t="shared" si="50"/>
        <v>0</v>
      </c>
      <c r="AP1304" s="39"/>
      <c r="AQ1304" s="39" t="str">
        <f t="shared" si="51"/>
        <v>Monique Sheffield</v>
      </c>
    </row>
    <row r="1305" spans="1:43" ht="15" x14ac:dyDescent="0.25">
      <c r="A1305" s="75">
        <v>1304</v>
      </c>
      <c r="B1305" s="64">
        <v>16</v>
      </c>
      <c r="C1305" s="74" t="str">
        <f>IF(G1305=1,AQ1305,IF(G1305="BLK",$AI$17," "))</f>
        <v xml:space="preserve"> </v>
      </c>
      <c r="D1305" s="129"/>
      <c r="E1305" s="55"/>
      <c r="F1305" s="56"/>
      <c r="G1305" s="58"/>
      <c r="H1305" s="58"/>
      <c r="I1305" s="58" t="str">
        <f>IF(C1305=$AI$17,$AJ$17," ")</f>
        <v xml:space="preserve"> </v>
      </c>
      <c r="J1305" s="55"/>
      <c r="K1305" s="55" t="s">
        <v>100</v>
      </c>
      <c r="L1305" s="55"/>
      <c r="M1305" s="55"/>
      <c r="N1305" s="56"/>
      <c r="O1305" s="55"/>
      <c r="P1305" s="55"/>
      <c r="Q1305" s="55"/>
      <c r="R1305" s="55"/>
      <c r="S1305" s="55"/>
      <c r="T1305" s="54">
        <v>1</v>
      </c>
      <c r="U1305" s="53" t="s">
        <v>192</v>
      </c>
      <c r="V1305" s="40" t="s">
        <v>131</v>
      </c>
      <c r="W1305" s="15">
        <v>4</v>
      </c>
      <c r="X1305" s="15"/>
      <c r="Y1305" s="15"/>
      <c r="Z1305" s="15" t="s">
        <v>70</v>
      </c>
      <c r="AA1305" s="15"/>
      <c r="AJ1305" s="67"/>
      <c r="AK1305"/>
      <c r="AO1305" s="39">
        <f t="shared" si="50"/>
        <v>0</v>
      </c>
      <c r="AP1305" s="39"/>
      <c r="AQ1305" s="39" t="str">
        <f t="shared" si="51"/>
        <v>BLANK</v>
      </c>
    </row>
    <row r="1306" spans="1:43" ht="15" x14ac:dyDescent="0.25">
      <c r="A1306" s="75">
        <v>1305</v>
      </c>
      <c r="B1306" s="64">
        <v>17</v>
      </c>
      <c r="C1306" s="66" t="str">
        <f>IF(G1306=1,AQ1306," ")</f>
        <v xml:space="preserve"> </v>
      </c>
      <c r="D1306" s="65"/>
      <c r="E1306" s="55"/>
      <c r="F1306" s="56"/>
      <c r="G1306" s="58"/>
      <c r="H1306" s="58"/>
      <c r="I1306" s="58" t="str">
        <f>IF(C1306=$AI$18,$AJ$18," ")</f>
        <v xml:space="preserve"> </v>
      </c>
      <c r="J1306" s="55"/>
      <c r="K1306" s="55" t="s">
        <v>100</v>
      </c>
      <c r="L1306" s="55"/>
      <c r="M1306" s="55"/>
      <c r="N1306" s="56"/>
      <c r="O1306" s="55"/>
      <c r="P1306" s="55"/>
      <c r="Q1306" s="55"/>
      <c r="R1306" s="55"/>
      <c r="S1306" s="55"/>
      <c r="T1306" s="54">
        <v>1</v>
      </c>
      <c r="U1306" s="53" t="s">
        <v>192</v>
      </c>
      <c r="V1306" s="40" t="s">
        <v>131</v>
      </c>
      <c r="W1306" s="15">
        <v>4</v>
      </c>
      <c r="X1306" s="15"/>
      <c r="Y1306" s="15"/>
      <c r="Z1306" s="15" t="s">
        <v>70</v>
      </c>
      <c r="AA1306" s="15"/>
      <c r="AB1306" s="4">
        <v>176</v>
      </c>
      <c r="AC1306" s="5" t="s">
        <v>193</v>
      </c>
      <c r="AD1306" s="5" t="s">
        <v>105</v>
      </c>
      <c r="AJ1306" s="67"/>
      <c r="AK1306"/>
      <c r="AO1306" s="39">
        <f t="shared" si="50"/>
        <v>0</v>
      </c>
      <c r="AP1306" s="39"/>
      <c r="AQ1306" s="39" t="str">
        <f t="shared" si="51"/>
        <v>BLANK</v>
      </c>
    </row>
    <row r="1307" spans="1:43" ht="15" x14ac:dyDescent="0.25">
      <c r="A1307" s="75">
        <v>1306</v>
      </c>
      <c r="B1307" s="64">
        <v>18</v>
      </c>
      <c r="C1307" s="66" t="str">
        <f>IF(G1307=1,AQ1307," ")</f>
        <v xml:space="preserve"> </v>
      </c>
      <c r="D1307" s="65"/>
      <c r="E1307" s="55"/>
      <c r="F1307" s="56"/>
      <c r="G1307" s="58"/>
      <c r="H1307" s="58"/>
      <c r="I1307" s="58" t="str">
        <f>IF(C1307=$AI$19,$AJ$19," ")</f>
        <v xml:space="preserve"> </v>
      </c>
      <c r="J1307" s="55"/>
      <c r="K1307" s="55" t="s">
        <v>100</v>
      </c>
      <c r="L1307" s="55"/>
      <c r="M1307" s="55"/>
      <c r="N1307" s="56"/>
      <c r="O1307" s="55"/>
      <c r="P1307" s="55"/>
      <c r="Q1307" s="55"/>
      <c r="R1307" s="55"/>
      <c r="S1307" s="55"/>
      <c r="T1307" s="54">
        <v>1</v>
      </c>
      <c r="U1307" s="53" t="s">
        <v>192</v>
      </c>
      <c r="V1307" s="40" t="s">
        <v>131</v>
      </c>
      <c r="W1307" s="15">
        <v>4</v>
      </c>
      <c r="X1307" s="15"/>
      <c r="Y1307" s="15"/>
      <c r="Z1307" s="15" t="s">
        <v>70</v>
      </c>
      <c r="AA1307" s="15"/>
      <c r="AJ1307" s="67"/>
      <c r="AK1307"/>
      <c r="AO1307" s="39">
        <f t="shared" si="50"/>
        <v>0</v>
      </c>
      <c r="AP1307" s="39"/>
      <c r="AQ1307" s="39" t="str">
        <f t="shared" si="51"/>
        <v>Write In</v>
      </c>
    </row>
    <row r="1308" spans="1:43" thickBot="1" x14ac:dyDescent="0.3">
      <c r="A1308" s="75">
        <v>1307</v>
      </c>
      <c r="B1308" s="64">
        <v>19</v>
      </c>
      <c r="C1308" s="66"/>
      <c r="D1308" s="65"/>
      <c r="E1308" s="55"/>
      <c r="F1308" s="56"/>
      <c r="G1308" s="58"/>
      <c r="H1308" s="58"/>
      <c r="I1308" s="58"/>
      <c r="J1308" s="55"/>
      <c r="K1308" s="55"/>
      <c r="L1308" s="55"/>
      <c r="M1308" s="55"/>
      <c r="N1308" s="56"/>
      <c r="O1308" s="55"/>
      <c r="P1308" s="55"/>
      <c r="Q1308" s="55"/>
      <c r="R1308" s="55"/>
      <c r="S1308" s="55"/>
      <c r="T1308" s="54">
        <v>1</v>
      </c>
      <c r="U1308" s="53" t="s">
        <v>192</v>
      </c>
      <c r="V1308" s="40" t="s">
        <v>129</v>
      </c>
      <c r="W1308" s="15">
        <v>4</v>
      </c>
      <c r="X1308" s="15"/>
      <c r="Y1308" s="15"/>
      <c r="Z1308" s="15" t="s">
        <v>70</v>
      </c>
      <c r="AA1308" s="15"/>
      <c r="AJ1308" s="67"/>
      <c r="AK1308"/>
      <c r="AO1308" s="39">
        <f t="shared" si="50"/>
        <v>0</v>
      </c>
      <c r="AP1308" s="39"/>
      <c r="AQ1308" s="39">
        <f t="shared" si="51"/>
        <v>0</v>
      </c>
    </row>
    <row r="1309" spans="1:43" ht="16.5" thickBot="1" x14ac:dyDescent="0.3">
      <c r="A1309" s="75">
        <v>1308</v>
      </c>
      <c r="B1309" s="64">
        <v>20</v>
      </c>
      <c r="C1309" s="74" t="s">
        <v>98</v>
      </c>
      <c r="D1309" s="71"/>
      <c r="E1309" s="58"/>
      <c r="F1309" s="73"/>
      <c r="G1309" s="59">
        <v>0</v>
      </c>
      <c r="H1309" s="59">
        <v>0</v>
      </c>
      <c r="I1309" s="58"/>
      <c r="J1309" s="55"/>
      <c r="K1309" s="55" t="s">
        <v>97</v>
      </c>
      <c r="L1309" s="55"/>
      <c r="M1309" s="55"/>
      <c r="N1309" s="56"/>
      <c r="O1309" s="55"/>
      <c r="P1309" s="55"/>
      <c r="Q1309" s="55"/>
      <c r="R1309" s="55"/>
      <c r="S1309" s="55"/>
      <c r="T1309" s="54">
        <v>1</v>
      </c>
      <c r="U1309" s="53" t="s">
        <v>192</v>
      </c>
      <c r="V1309" s="40" t="s">
        <v>129</v>
      </c>
      <c r="W1309" s="15">
        <v>4</v>
      </c>
      <c r="X1309" s="15"/>
      <c r="Y1309" s="15"/>
      <c r="Z1309" s="15" t="s">
        <v>70</v>
      </c>
      <c r="AA1309" s="15"/>
      <c r="AJ1309" s="67"/>
      <c r="AK1309"/>
      <c r="AO1309" s="39">
        <f t="shared" si="50"/>
        <v>0</v>
      </c>
      <c r="AP1309" s="39"/>
      <c r="AQ1309" s="39">
        <f t="shared" si="51"/>
        <v>0</v>
      </c>
    </row>
    <row r="1310" spans="1:43" ht="16.5" thickBot="1" x14ac:dyDescent="0.3">
      <c r="A1310" s="75">
        <v>1309</v>
      </c>
      <c r="B1310" s="64">
        <v>21</v>
      </c>
      <c r="C1310" s="74" t="s">
        <v>96</v>
      </c>
      <c r="D1310" s="71"/>
      <c r="E1310" s="58"/>
      <c r="F1310" s="73"/>
      <c r="G1310" s="59">
        <v>0</v>
      </c>
      <c r="H1310" s="59">
        <v>0</v>
      </c>
      <c r="I1310" s="58"/>
      <c r="J1310" s="55"/>
      <c r="K1310" s="55" t="s">
        <v>95</v>
      </c>
      <c r="L1310" s="55"/>
      <c r="M1310" s="55"/>
      <c r="N1310" s="56"/>
      <c r="O1310" s="55"/>
      <c r="P1310" s="55"/>
      <c r="Q1310" s="55"/>
      <c r="R1310" s="55"/>
      <c r="S1310" s="55"/>
      <c r="T1310" s="54">
        <v>1</v>
      </c>
      <c r="U1310" s="53" t="s">
        <v>192</v>
      </c>
      <c r="V1310" s="40" t="s">
        <v>129</v>
      </c>
      <c r="W1310" s="15">
        <v>4</v>
      </c>
      <c r="X1310" s="15"/>
      <c r="Y1310" s="15"/>
      <c r="Z1310" s="15" t="s">
        <v>70</v>
      </c>
      <c r="AA1310" s="15"/>
      <c r="AJ1310" s="67"/>
      <c r="AK1310"/>
      <c r="AO1310" s="39">
        <f t="shared" si="50"/>
        <v>0</v>
      </c>
      <c r="AP1310" s="39"/>
      <c r="AQ1310" s="39">
        <f t="shared" si="51"/>
        <v>0</v>
      </c>
    </row>
    <row r="1311" spans="1:43" ht="16.5" thickBot="1" x14ac:dyDescent="0.3">
      <c r="A1311" s="75">
        <v>1310</v>
      </c>
      <c r="B1311" s="64">
        <v>22</v>
      </c>
      <c r="C1311" s="74" t="s">
        <v>94</v>
      </c>
      <c r="D1311" s="71"/>
      <c r="E1311" s="58"/>
      <c r="F1311" s="73"/>
      <c r="G1311" s="59">
        <v>0</v>
      </c>
      <c r="H1311" s="59">
        <v>0</v>
      </c>
      <c r="I1311" s="58"/>
      <c r="J1311" s="55"/>
      <c r="K1311" s="55" t="s">
        <v>93</v>
      </c>
      <c r="L1311" s="55"/>
      <c r="M1311" s="55"/>
      <c r="N1311" s="56"/>
      <c r="O1311" s="55"/>
      <c r="P1311" s="55"/>
      <c r="Q1311" s="55"/>
      <c r="R1311" s="55"/>
      <c r="S1311" s="55"/>
      <c r="T1311" s="54">
        <v>1</v>
      </c>
      <c r="U1311" s="53" t="s">
        <v>192</v>
      </c>
      <c r="V1311" s="40" t="s">
        <v>129</v>
      </c>
      <c r="W1311" s="15">
        <v>4</v>
      </c>
      <c r="X1311" s="15"/>
      <c r="Y1311" s="15"/>
      <c r="Z1311" s="15" t="s">
        <v>70</v>
      </c>
      <c r="AA1311" s="15"/>
      <c r="AJ1311" s="67"/>
      <c r="AK1311"/>
      <c r="AO1311" s="39">
        <f t="shared" si="50"/>
        <v>0</v>
      </c>
      <c r="AP1311" s="39"/>
      <c r="AQ1311" s="39">
        <f t="shared" si="51"/>
        <v>0</v>
      </c>
    </row>
    <row r="1312" spans="1:43" ht="16.5" thickBot="1" x14ac:dyDescent="0.3">
      <c r="A1312" s="75">
        <v>1311</v>
      </c>
      <c r="B1312" s="64">
        <v>23</v>
      </c>
      <c r="C1312" s="74" t="s">
        <v>77</v>
      </c>
      <c r="D1312" s="71"/>
      <c r="E1312" s="58"/>
      <c r="F1312" s="73"/>
      <c r="G1312" s="59">
        <v>0</v>
      </c>
      <c r="H1312" s="59">
        <v>0</v>
      </c>
      <c r="I1312" s="58"/>
      <c r="J1312" s="55"/>
      <c r="K1312" s="55" t="s">
        <v>77</v>
      </c>
      <c r="L1312" s="55"/>
      <c r="M1312" s="55"/>
      <c r="N1312" s="56"/>
      <c r="O1312" s="55"/>
      <c r="P1312" s="55"/>
      <c r="Q1312" s="55"/>
      <c r="R1312" s="55"/>
      <c r="S1312" s="55"/>
      <c r="T1312" s="54">
        <v>1</v>
      </c>
      <c r="U1312" s="53" t="s">
        <v>192</v>
      </c>
      <c r="V1312" s="40" t="s">
        <v>129</v>
      </c>
      <c r="W1312" s="15">
        <v>4</v>
      </c>
      <c r="X1312" s="15"/>
      <c r="Y1312" s="15"/>
      <c r="Z1312" s="15" t="s">
        <v>70</v>
      </c>
      <c r="AA1312" s="15"/>
      <c r="AJ1312" s="67"/>
      <c r="AK1312"/>
      <c r="AO1312" s="39">
        <f t="shared" si="50"/>
        <v>0</v>
      </c>
      <c r="AP1312" s="39"/>
      <c r="AQ1312" s="39">
        <f t="shared" si="51"/>
        <v>0</v>
      </c>
    </row>
    <row r="1313" spans="1:43" ht="16.5" thickBot="1" x14ac:dyDescent="0.3">
      <c r="A1313" s="75">
        <v>1312</v>
      </c>
      <c r="B1313" s="64">
        <v>24</v>
      </c>
      <c r="C1313" s="72" t="s">
        <v>92</v>
      </c>
      <c r="D1313" s="71"/>
      <c r="E1313" s="68"/>
      <c r="F1313" s="70"/>
      <c r="G1313" s="59">
        <v>0</v>
      </c>
      <c r="H1313" s="59">
        <v>0</v>
      </c>
      <c r="I1313" s="69"/>
      <c r="J1313" s="68"/>
      <c r="K1313" s="68" t="s">
        <v>91</v>
      </c>
      <c r="L1313" s="55"/>
      <c r="M1313" s="55"/>
      <c r="N1313" s="56"/>
      <c r="O1313" s="55"/>
      <c r="P1313" s="55"/>
      <c r="Q1313" s="55"/>
      <c r="R1313" s="55"/>
      <c r="S1313" s="55"/>
      <c r="T1313" s="54">
        <v>1</v>
      </c>
      <c r="U1313" s="53" t="s">
        <v>192</v>
      </c>
      <c r="V1313" s="40" t="s">
        <v>129</v>
      </c>
      <c r="W1313" s="15">
        <v>4</v>
      </c>
      <c r="X1313" s="15"/>
      <c r="Y1313" s="15"/>
      <c r="Z1313" s="15" t="s">
        <v>70</v>
      </c>
      <c r="AA1313" s="15"/>
      <c r="AJ1313" s="67"/>
      <c r="AK1313"/>
      <c r="AO1313" s="39">
        <f t="shared" si="50"/>
        <v>0</v>
      </c>
      <c r="AP1313" s="39"/>
      <c r="AQ1313" s="39">
        <f t="shared" si="51"/>
        <v>0</v>
      </c>
    </row>
    <row r="1314" spans="1:43" x14ac:dyDescent="0.25">
      <c r="A1314" s="75">
        <v>1313</v>
      </c>
      <c r="B1314" s="64">
        <v>25</v>
      </c>
      <c r="C1314" s="66"/>
      <c r="D1314" s="65"/>
      <c r="E1314" s="55"/>
      <c r="F1314" s="56"/>
      <c r="G1314" s="59"/>
      <c r="H1314" s="58"/>
      <c r="I1314" s="58"/>
      <c r="J1314" s="55"/>
      <c r="K1314" s="55"/>
      <c r="L1314" s="55"/>
      <c r="M1314" s="55"/>
      <c r="N1314" s="56"/>
      <c r="O1314" s="55"/>
      <c r="P1314" s="55"/>
      <c r="Q1314" s="55"/>
      <c r="R1314" s="55"/>
      <c r="S1314" s="55"/>
      <c r="T1314" s="54">
        <v>1</v>
      </c>
      <c r="U1314" s="53" t="s">
        <v>192</v>
      </c>
      <c r="V1314" s="40" t="s">
        <v>129</v>
      </c>
      <c r="W1314" s="15">
        <v>4</v>
      </c>
      <c r="X1314" s="15"/>
      <c r="Y1314" s="15"/>
      <c r="Z1314" s="15" t="s">
        <v>70</v>
      </c>
      <c r="AA1314" s="15"/>
      <c r="AJ1314" s="67"/>
      <c r="AK1314"/>
      <c r="AO1314" s="39">
        <f t="shared" si="50"/>
        <v>0</v>
      </c>
      <c r="AP1314" s="39"/>
      <c r="AQ1314" s="39">
        <f t="shared" si="51"/>
        <v>0</v>
      </c>
    </row>
    <row r="1315" spans="1:43" x14ac:dyDescent="0.25">
      <c r="A1315" s="75">
        <v>1314</v>
      </c>
      <c r="B1315" s="64">
        <v>26</v>
      </c>
      <c r="C1315" s="63" t="s">
        <v>90</v>
      </c>
      <c r="D1315" s="62"/>
      <c r="E1315" s="61">
        <f>SUBTOTAL(9,G1293:G1313)</f>
        <v>4</v>
      </c>
      <c r="F1315" s="60"/>
      <c r="G1315" s="59"/>
      <c r="H1315" s="58"/>
      <c r="I1315" s="57"/>
      <c r="J1315" s="55"/>
      <c r="K1315" s="55" t="s">
        <v>89</v>
      </c>
      <c r="L1315" s="55"/>
      <c r="M1315" s="55"/>
      <c r="N1315" s="56"/>
      <c r="O1315" s="55"/>
      <c r="P1315" s="55"/>
      <c r="Q1315" s="55"/>
      <c r="R1315" s="55"/>
      <c r="S1315" s="55"/>
      <c r="T1315" s="54">
        <v>1</v>
      </c>
      <c r="U1315" s="53" t="s">
        <v>192</v>
      </c>
      <c r="V1315" s="40" t="s">
        <v>129</v>
      </c>
      <c r="W1315" s="15">
        <v>4</v>
      </c>
      <c r="X1315" s="15"/>
      <c r="Y1315" s="15"/>
      <c r="Z1315" s="15" t="s">
        <v>70</v>
      </c>
      <c r="AA1315" s="15"/>
      <c r="AJ1315" s="67"/>
      <c r="AK1315"/>
      <c r="AO1315" s="39">
        <f t="shared" si="50"/>
        <v>0</v>
      </c>
      <c r="AP1315" s="39"/>
      <c r="AQ1315" s="39">
        <f t="shared" si="51"/>
        <v>0</v>
      </c>
    </row>
    <row r="1316" spans="1:43" ht="16.5" thickBot="1" x14ac:dyDescent="0.3">
      <c r="A1316" s="75">
        <v>1315</v>
      </c>
      <c r="B1316" s="52">
        <v>27</v>
      </c>
      <c r="C1316" s="51" t="s">
        <v>88</v>
      </c>
      <c r="D1316" s="50"/>
      <c r="E1316" s="49">
        <f>SUBTOTAL(9,H1293:H1313)</f>
        <v>4</v>
      </c>
      <c r="F1316" s="48">
        <f>SUBTOTAL(9,H1293:H1309)</f>
        <v>4</v>
      </c>
      <c r="G1316" s="47"/>
      <c r="H1316" s="46"/>
      <c r="I1316" s="46"/>
      <c r="J1316" s="45"/>
      <c r="K1316" s="43" t="s">
        <v>87</v>
      </c>
      <c r="L1316" s="43"/>
      <c r="M1316" s="43"/>
      <c r="N1316" s="44"/>
      <c r="O1316" s="43"/>
      <c r="P1316" s="43"/>
      <c r="Q1316" s="43"/>
      <c r="R1316" s="43"/>
      <c r="S1316" s="43"/>
      <c r="T1316" s="42">
        <v>1</v>
      </c>
      <c r="U1316" s="41" t="s">
        <v>192</v>
      </c>
      <c r="V1316" s="40" t="s">
        <v>129</v>
      </c>
      <c r="W1316" s="15">
        <v>4</v>
      </c>
      <c r="X1316" s="15"/>
      <c r="Y1316" s="15"/>
      <c r="Z1316" s="15" t="s">
        <v>70</v>
      </c>
      <c r="AA1316" s="15"/>
      <c r="AJ1316" s="67"/>
      <c r="AK1316"/>
      <c r="AO1316" s="39">
        <f t="shared" si="50"/>
        <v>0</v>
      </c>
      <c r="AP1316" s="39"/>
      <c r="AQ1316" s="39">
        <f t="shared" si="51"/>
        <v>0</v>
      </c>
    </row>
    <row r="1317" spans="1:43" ht="16.5" thickBot="1" x14ac:dyDescent="0.3">
      <c r="A1317" s="38">
        <v>1316</v>
      </c>
      <c r="G1317" s="13"/>
      <c r="U1317" s="2" t="s">
        <v>83</v>
      </c>
      <c r="V1317" s="40"/>
      <c r="W1317" s="15"/>
      <c r="X1317" s="15"/>
      <c r="Y1317" s="15"/>
      <c r="Z1317" s="15" t="s">
        <v>70</v>
      </c>
      <c r="AA1317" s="15"/>
      <c r="AH1317" s="67"/>
      <c r="AI1317"/>
      <c r="AJ1317" s="67"/>
      <c r="AK1317"/>
      <c r="AO1317" s="39">
        <f t="shared" si="50"/>
        <v>0</v>
      </c>
      <c r="AP1317" s="39"/>
      <c r="AQ1317" s="39">
        <f t="shared" si="51"/>
        <v>0</v>
      </c>
    </row>
    <row r="1318" spans="1:43" x14ac:dyDescent="0.25">
      <c r="A1318" s="38">
        <v>1317</v>
      </c>
      <c r="B1318" s="105">
        <v>1</v>
      </c>
      <c r="C1318" s="104" t="s">
        <v>22</v>
      </c>
      <c r="D1318" s="103"/>
      <c r="E1318" s="101"/>
      <c r="F1318" s="102"/>
      <c r="G1318" s="101" t="s">
        <v>188</v>
      </c>
      <c r="H1318" s="98"/>
      <c r="I1318" s="98"/>
      <c r="J1318" s="98"/>
      <c r="K1318" s="100" t="s">
        <v>118</v>
      </c>
      <c r="L1318" s="98"/>
      <c r="M1318" s="98"/>
      <c r="N1318" s="99"/>
      <c r="O1318" s="98"/>
      <c r="P1318" s="98"/>
      <c r="Q1318" s="98"/>
      <c r="R1318" s="98"/>
      <c r="S1318" s="98"/>
      <c r="T1318" s="97">
        <v>3</v>
      </c>
      <c r="U1318" s="96" t="s">
        <v>188</v>
      </c>
      <c r="V1318" s="40" t="s">
        <v>117</v>
      </c>
      <c r="W1318" s="15"/>
      <c r="X1318" s="15"/>
      <c r="Y1318" s="15"/>
      <c r="Z1318" s="15" t="s">
        <v>70</v>
      </c>
      <c r="AA1318" s="15"/>
      <c r="AH1318" s="67"/>
      <c r="AI1318"/>
      <c r="AJ1318" s="67"/>
      <c r="AK1318"/>
      <c r="AO1318" s="39">
        <f t="shared" si="50"/>
        <v>0</v>
      </c>
      <c r="AP1318" s="39"/>
      <c r="AQ1318" s="39">
        <f t="shared" si="51"/>
        <v>0</v>
      </c>
    </row>
    <row r="1319" spans="1:43" ht="16.5" thickBot="1" x14ac:dyDescent="0.3">
      <c r="A1319" s="38">
        <v>1318</v>
      </c>
      <c r="B1319" s="64">
        <v>2</v>
      </c>
      <c r="C1319" s="66" t="s">
        <v>116</v>
      </c>
      <c r="D1319" s="65"/>
      <c r="E1319" s="55"/>
      <c r="F1319" s="56"/>
      <c r="H1319" s="55"/>
      <c r="I1319" s="58"/>
      <c r="J1319" s="55"/>
      <c r="K1319" s="55" t="s">
        <v>115</v>
      </c>
      <c r="L1319" s="55"/>
      <c r="M1319" s="55"/>
      <c r="N1319" s="56"/>
      <c r="O1319" s="55"/>
      <c r="P1319" s="55"/>
      <c r="Q1319" s="55"/>
      <c r="R1319" s="55"/>
      <c r="S1319" s="55"/>
      <c r="T1319" s="54">
        <v>3</v>
      </c>
      <c r="U1319" s="53" t="s">
        <v>188</v>
      </c>
      <c r="V1319" s="40" t="s">
        <v>114</v>
      </c>
      <c r="W1319" s="15"/>
      <c r="X1319" s="15"/>
      <c r="Y1319" s="15"/>
      <c r="Z1319" s="15" t="s">
        <v>70</v>
      </c>
      <c r="AA1319" s="15"/>
      <c r="AH1319" s="67"/>
      <c r="AI1319"/>
      <c r="AJ1319" s="67"/>
      <c r="AK1319"/>
      <c r="AO1319" s="39">
        <f t="shared" si="50"/>
        <v>0</v>
      </c>
      <c r="AP1319" s="39"/>
      <c r="AQ1319" s="39">
        <f t="shared" si="51"/>
        <v>0</v>
      </c>
    </row>
    <row r="1320" spans="1:43" ht="21.75" thickBot="1" x14ac:dyDescent="0.3">
      <c r="A1320" s="38">
        <v>1319</v>
      </c>
      <c r="B1320" s="64">
        <v>3</v>
      </c>
      <c r="C1320" s="92" t="s">
        <v>113</v>
      </c>
      <c r="D1320" s="91" t="s">
        <v>112</v>
      </c>
      <c r="E1320" s="87" t="s">
        <v>111</v>
      </c>
      <c r="F1320" s="90" t="s">
        <v>110</v>
      </c>
      <c r="G1320" s="89"/>
      <c r="H1320" s="86"/>
      <c r="I1320" s="87"/>
      <c r="J1320" s="86"/>
      <c r="K1320" s="86" t="s">
        <v>103</v>
      </c>
      <c r="L1320" s="109">
        <v>1100</v>
      </c>
      <c r="M1320" s="109">
        <v>1101</v>
      </c>
      <c r="N1320" s="110">
        <v>1103</v>
      </c>
      <c r="O1320" s="109"/>
      <c r="P1320" s="109" t="s">
        <v>109</v>
      </c>
      <c r="Q1320" s="87">
        <v>2</v>
      </c>
      <c r="R1320" s="87"/>
      <c r="S1320" s="86"/>
      <c r="T1320" s="85">
        <v>3</v>
      </c>
      <c r="U1320" s="84" t="s">
        <v>188</v>
      </c>
      <c r="V1320" s="40" t="s">
        <v>102</v>
      </c>
      <c r="W1320" s="15">
        <v>2</v>
      </c>
      <c r="X1320" s="15"/>
      <c r="Y1320" s="15"/>
      <c r="Z1320" s="15" t="s">
        <v>70</v>
      </c>
      <c r="AA1320" s="15"/>
      <c r="AB1320" s="4">
        <v>177</v>
      </c>
      <c r="AC1320" s="5" t="s">
        <v>191</v>
      </c>
      <c r="AD1320" s="83" t="s">
        <v>107</v>
      </c>
      <c r="AE1320" s="83"/>
      <c r="AJ1320" s="67"/>
      <c r="AK1320"/>
      <c r="AO1320" s="39" t="str">
        <f t="shared" si="50"/>
        <v>BOC District 2</v>
      </c>
      <c r="AP1320" s="39"/>
      <c r="AQ1320" s="39">
        <f t="shared" si="51"/>
        <v>0</v>
      </c>
    </row>
    <row r="1321" spans="1:43" thickBot="1" x14ac:dyDescent="0.3">
      <c r="A1321" s="38">
        <v>1320</v>
      </c>
      <c r="B1321" s="64">
        <v>4</v>
      </c>
      <c r="C1321" s="66" t="str">
        <f>IF(G1321=1,AO1321," ")</f>
        <v xml:space="preserve">Alicia Adams </v>
      </c>
      <c r="D1321" s="71"/>
      <c r="E1321" s="108">
        <v>1100</v>
      </c>
      <c r="F1321" s="80">
        <v>177</v>
      </c>
      <c r="G1321" s="58">
        <v>1</v>
      </c>
      <c r="H1321" s="58">
        <v>1</v>
      </c>
      <c r="I1321" s="58" t="str">
        <f>IF(C1321=$AI$5,$AJ$5," ")</f>
        <v>REP</v>
      </c>
      <c r="J1321" s="55" t="s">
        <v>104</v>
      </c>
      <c r="K1321" s="55" t="s">
        <v>103</v>
      </c>
      <c r="L1321" s="55"/>
      <c r="M1321" s="55"/>
      <c r="N1321" s="56"/>
      <c r="O1321" s="55"/>
      <c r="P1321" s="55"/>
      <c r="Q1321" s="55"/>
      <c r="R1321" s="55"/>
      <c r="S1321" s="55"/>
      <c r="T1321" s="54">
        <v>3</v>
      </c>
      <c r="U1321" s="53" t="s">
        <v>188</v>
      </c>
      <c r="V1321" s="40" t="s">
        <v>102</v>
      </c>
      <c r="W1321" s="15">
        <v>2</v>
      </c>
      <c r="X1321" s="15"/>
      <c r="Y1321" s="15"/>
      <c r="Z1321" s="15" t="s">
        <v>70</v>
      </c>
      <c r="AA1321" s="15"/>
      <c r="AB1321" s="4">
        <v>179</v>
      </c>
      <c r="AC1321" s="5" t="s">
        <v>190</v>
      </c>
      <c r="AD1321" s="83" t="s">
        <v>107</v>
      </c>
      <c r="AE1321" s="83"/>
      <c r="AJ1321" s="67"/>
      <c r="AK1321"/>
      <c r="AO1321" s="39" t="str">
        <f t="shared" si="50"/>
        <v xml:space="preserve">Alicia Adams </v>
      </c>
      <c r="AP1321" s="39"/>
      <c r="AQ1321" s="39">
        <f t="shared" si="51"/>
        <v>0</v>
      </c>
    </row>
    <row r="1322" spans="1:43" thickBot="1" x14ac:dyDescent="0.3">
      <c r="A1322" s="38">
        <v>1321</v>
      </c>
      <c r="B1322" s="64">
        <v>5</v>
      </c>
      <c r="C1322" s="66" t="str">
        <f>IF(G1322=1,AO1322," ")</f>
        <v>Erick Allen</v>
      </c>
      <c r="D1322" s="71"/>
      <c r="E1322" s="107">
        <v>1100</v>
      </c>
      <c r="F1322" s="80">
        <v>178</v>
      </c>
      <c r="G1322" s="58">
        <v>1</v>
      </c>
      <c r="H1322" s="58">
        <f>G1322</f>
        <v>1</v>
      </c>
      <c r="I1322" s="58" t="str">
        <f>IF(C1322=$AI$6,$AJ$6," ")</f>
        <v>DEM</v>
      </c>
      <c r="J1322" s="55" t="s">
        <v>104</v>
      </c>
      <c r="K1322" s="55" t="s">
        <v>103</v>
      </c>
      <c r="L1322" s="55"/>
      <c r="M1322" s="55"/>
      <c r="N1322" s="56"/>
      <c r="O1322" s="55"/>
      <c r="P1322" s="55"/>
      <c r="Q1322" s="55"/>
      <c r="R1322" s="55"/>
      <c r="S1322" s="55"/>
      <c r="T1322" s="54">
        <v>3</v>
      </c>
      <c r="U1322" s="53" t="s">
        <v>188</v>
      </c>
      <c r="V1322" s="40" t="s">
        <v>102</v>
      </c>
      <c r="W1322" s="15">
        <v>2</v>
      </c>
      <c r="X1322" s="15"/>
      <c r="Y1322" s="15"/>
      <c r="Z1322" s="15" t="s">
        <v>70</v>
      </c>
      <c r="AA1322" s="15"/>
      <c r="AB1322" s="4">
        <v>181</v>
      </c>
      <c r="AC1322" s="5" t="s">
        <v>189</v>
      </c>
      <c r="AD1322" s="83" t="s">
        <v>107</v>
      </c>
      <c r="AE1322" s="83"/>
      <c r="AJ1322" s="67"/>
      <c r="AK1322"/>
      <c r="AO1322" s="39" t="str">
        <f t="shared" si="50"/>
        <v>Erick Allen</v>
      </c>
      <c r="AP1322" s="39"/>
      <c r="AQ1322" s="39">
        <f t="shared" si="51"/>
        <v>0</v>
      </c>
    </row>
    <row r="1323" spans="1:43" thickBot="1" x14ac:dyDescent="0.3">
      <c r="A1323" s="38">
        <v>1322</v>
      </c>
      <c r="B1323" s="64">
        <v>6</v>
      </c>
      <c r="C1323" s="66" t="str">
        <f>IF(G1323=1,AO1323," ")</f>
        <v>Jaha V. Howard</v>
      </c>
      <c r="D1323" s="71"/>
      <c r="E1323" s="107">
        <v>1101</v>
      </c>
      <c r="F1323" s="80">
        <v>180</v>
      </c>
      <c r="G1323" s="58">
        <v>1</v>
      </c>
      <c r="H1323" s="58">
        <f>G1323</f>
        <v>1</v>
      </c>
      <c r="I1323" s="58" t="str">
        <f>IF(C1323=$AI$7,$AJ$7," ")</f>
        <v>DEM</v>
      </c>
      <c r="J1323" s="55" t="s">
        <v>104</v>
      </c>
      <c r="K1323" s="55" t="s">
        <v>103</v>
      </c>
      <c r="L1323" s="55"/>
      <c r="M1323" s="55"/>
      <c r="N1323" s="56"/>
      <c r="O1323" s="55"/>
      <c r="P1323" s="55"/>
      <c r="Q1323" s="55"/>
      <c r="R1323" s="55"/>
      <c r="S1323" s="55"/>
      <c r="T1323" s="54">
        <v>3</v>
      </c>
      <c r="U1323" s="53" t="s">
        <v>188</v>
      </c>
      <c r="V1323" s="40" t="s">
        <v>102</v>
      </c>
      <c r="W1323" s="15">
        <v>2</v>
      </c>
      <c r="X1323" s="15"/>
      <c r="Y1323" s="15"/>
      <c r="Z1323" s="15" t="s">
        <v>70</v>
      </c>
      <c r="AA1323" s="15"/>
      <c r="AJ1323" s="67"/>
      <c r="AK1323"/>
      <c r="AO1323" s="39" t="str">
        <f t="shared" si="50"/>
        <v>Jaha V. Howard</v>
      </c>
      <c r="AP1323" s="39"/>
      <c r="AQ1323" s="39">
        <f t="shared" si="51"/>
        <v>0</v>
      </c>
    </row>
    <row r="1324" spans="1:43" thickBot="1" x14ac:dyDescent="0.3">
      <c r="A1324" s="38">
        <v>1323</v>
      </c>
      <c r="B1324" s="64">
        <v>7</v>
      </c>
      <c r="C1324" s="66" t="str">
        <f>IF(G1324=1,AO1324," ")</f>
        <v>Tanisha Whorton</v>
      </c>
      <c r="D1324" s="71"/>
      <c r="E1324" s="107">
        <v>1103</v>
      </c>
      <c r="F1324" s="80">
        <v>182</v>
      </c>
      <c r="G1324" s="58">
        <v>1</v>
      </c>
      <c r="H1324" s="58">
        <f>G1324</f>
        <v>1</v>
      </c>
      <c r="I1324" s="58" t="str">
        <f>IF(C1324=$AI$8,$AJ$8," ")</f>
        <v>DEM</v>
      </c>
      <c r="J1324" s="55" t="s">
        <v>104</v>
      </c>
      <c r="K1324" s="55" t="s">
        <v>103</v>
      </c>
      <c r="L1324" s="55"/>
      <c r="M1324" s="55"/>
      <c r="N1324" s="56"/>
      <c r="O1324" s="55"/>
      <c r="P1324" s="55"/>
      <c r="Q1324" s="55"/>
      <c r="R1324" s="55"/>
      <c r="S1324" s="55"/>
      <c r="T1324" s="54">
        <v>3</v>
      </c>
      <c r="U1324" s="53" t="s">
        <v>188</v>
      </c>
      <c r="V1324" s="40" t="s">
        <v>102</v>
      </c>
      <c r="W1324" s="15">
        <v>2</v>
      </c>
      <c r="X1324" s="15"/>
      <c r="Y1324" s="15"/>
      <c r="Z1324" s="15" t="s">
        <v>70</v>
      </c>
      <c r="AA1324" s="15"/>
      <c r="AB1324" s="4">
        <v>178</v>
      </c>
      <c r="AC1324" s="5" t="s">
        <v>191</v>
      </c>
      <c r="AD1324" s="5" t="s">
        <v>105</v>
      </c>
      <c r="AJ1324" s="67"/>
      <c r="AK1324"/>
      <c r="AO1324" s="39" t="str">
        <f t="shared" si="50"/>
        <v>Tanisha Whorton</v>
      </c>
      <c r="AP1324" s="39"/>
      <c r="AQ1324" s="39">
        <f t="shared" si="51"/>
        <v>0</v>
      </c>
    </row>
    <row r="1325" spans="1:43" thickBot="1" x14ac:dyDescent="0.3">
      <c r="A1325" s="38">
        <v>1324</v>
      </c>
      <c r="B1325" s="64">
        <v>8</v>
      </c>
      <c r="C1325" s="66" t="str">
        <f>IF(G1325=1,AO1325," ")</f>
        <v>Tracy Stevenson</v>
      </c>
      <c r="D1325" s="71"/>
      <c r="E1325" s="107">
        <v>1103</v>
      </c>
      <c r="F1325" s="80">
        <v>182</v>
      </c>
      <c r="G1325" s="58">
        <v>1</v>
      </c>
      <c r="H1325" s="58">
        <f>G1325</f>
        <v>1</v>
      </c>
      <c r="I1325" s="58" t="str">
        <f>IF(C1325=$AI$9,$AJ$9," ")</f>
        <v>DEM</v>
      </c>
      <c r="J1325" s="55" t="s">
        <v>104</v>
      </c>
      <c r="K1325" s="55" t="s">
        <v>103</v>
      </c>
      <c r="L1325" s="55"/>
      <c r="M1325" s="55"/>
      <c r="N1325" s="56"/>
      <c r="O1325" s="55"/>
      <c r="P1325" s="55"/>
      <c r="Q1325" s="55"/>
      <c r="R1325" s="55"/>
      <c r="S1325" s="55"/>
      <c r="T1325" s="54">
        <v>3</v>
      </c>
      <c r="U1325" s="53" t="s">
        <v>188</v>
      </c>
      <c r="V1325" s="40" t="s">
        <v>102</v>
      </c>
      <c r="W1325" s="15">
        <v>2</v>
      </c>
      <c r="X1325" s="15"/>
      <c r="Y1325" s="15"/>
      <c r="Z1325" s="15" t="s">
        <v>70</v>
      </c>
      <c r="AA1325" s="15"/>
      <c r="AB1325" s="4">
        <v>180</v>
      </c>
      <c r="AC1325" s="5" t="s">
        <v>190</v>
      </c>
      <c r="AD1325" s="5" t="s">
        <v>105</v>
      </c>
      <c r="AJ1325" s="67"/>
      <c r="AK1325"/>
      <c r="AO1325" s="39" t="str">
        <f t="shared" si="50"/>
        <v>Tracy Stevenson</v>
      </c>
      <c r="AP1325" s="39"/>
      <c r="AQ1325" s="39">
        <f t="shared" si="51"/>
        <v>0</v>
      </c>
    </row>
    <row r="1326" spans="1:43" ht="15" x14ac:dyDescent="0.25">
      <c r="A1326" s="38">
        <v>1325</v>
      </c>
      <c r="B1326" s="64">
        <v>9</v>
      </c>
      <c r="C1326" s="74" t="str">
        <f>IF(G1326=1,AQ1326,IF(G1326="BLK",$AI$17," "))</f>
        <v xml:space="preserve"> </v>
      </c>
      <c r="D1326" s="129"/>
      <c r="E1326" s="55"/>
      <c r="F1326" s="56"/>
      <c r="G1326" s="58"/>
      <c r="H1326" s="58"/>
      <c r="I1326" s="58" t="str">
        <f>IF(C1326=$AI$10,$AJ$10," ")</f>
        <v xml:space="preserve"> </v>
      </c>
      <c r="J1326" s="55"/>
      <c r="K1326" s="55" t="s">
        <v>103</v>
      </c>
      <c r="L1326" s="55"/>
      <c r="M1326" s="55"/>
      <c r="N1326" s="56"/>
      <c r="O1326" s="55"/>
      <c r="P1326" s="55"/>
      <c r="Q1326" s="55"/>
      <c r="R1326" s="55"/>
      <c r="S1326" s="55"/>
      <c r="T1326" s="54">
        <v>3</v>
      </c>
      <c r="U1326" s="53" t="s">
        <v>188</v>
      </c>
      <c r="V1326" s="40" t="s">
        <v>102</v>
      </c>
      <c r="W1326" s="15">
        <v>2</v>
      </c>
      <c r="X1326" s="15"/>
      <c r="Y1326" s="15"/>
      <c r="Z1326" s="15" t="s">
        <v>70</v>
      </c>
      <c r="AA1326" s="15"/>
      <c r="AB1326" s="4">
        <v>182</v>
      </c>
      <c r="AC1326" s="5" t="s">
        <v>189</v>
      </c>
      <c r="AD1326" s="5" t="s">
        <v>105</v>
      </c>
      <c r="AJ1326" s="67"/>
      <c r="AK1326"/>
      <c r="AO1326" s="39" t="str">
        <f t="shared" si="50"/>
        <v>BLANK</v>
      </c>
      <c r="AP1326" s="39"/>
      <c r="AQ1326" s="39">
        <f t="shared" si="51"/>
        <v>0</v>
      </c>
    </row>
    <row r="1327" spans="1:43" ht="15" x14ac:dyDescent="0.25">
      <c r="A1327" s="38">
        <v>1326</v>
      </c>
      <c r="B1327" s="64">
        <v>10</v>
      </c>
      <c r="C1327" s="66" t="str">
        <f>IF(G1327=1,AO1327," ")</f>
        <v xml:space="preserve"> </v>
      </c>
      <c r="D1327" s="65"/>
      <c r="E1327" s="55"/>
      <c r="F1327" s="56"/>
      <c r="G1327" s="58"/>
      <c r="H1327" s="58"/>
      <c r="I1327" s="58" t="str">
        <f>IF(C1327=$AI$10,$AJ$10," ")</f>
        <v xml:space="preserve"> </v>
      </c>
      <c r="J1327" s="55"/>
      <c r="K1327" s="55" t="s">
        <v>103</v>
      </c>
      <c r="L1327" s="55"/>
      <c r="M1327" s="55"/>
      <c r="N1327" s="56"/>
      <c r="O1327" s="55"/>
      <c r="P1327" s="55"/>
      <c r="Q1327" s="55"/>
      <c r="R1327" s="55"/>
      <c r="S1327" s="55"/>
      <c r="T1327" s="54">
        <v>3</v>
      </c>
      <c r="U1327" s="53" t="s">
        <v>188</v>
      </c>
      <c r="V1327" s="40" t="s">
        <v>102</v>
      </c>
      <c r="W1327" s="15">
        <v>2</v>
      </c>
      <c r="X1327" s="15"/>
      <c r="Y1327" s="15"/>
      <c r="Z1327" s="15" t="s">
        <v>70</v>
      </c>
      <c r="AA1327" s="15"/>
      <c r="AJ1327" s="67"/>
      <c r="AK1327"/>
      <c r="AO1327" s="39" t="str">
        <f t="shared" si="50"/>
        <v>Write In</v>
      </c>
      <c r="AP1327" s="39"/>
      <c r="AQ1327" s="39">
        <f t="shared" si="51"/>
        <v>0</v>
      </c>
    </row>
    <row r="1328" spans="1:43" hidden="1" x14ac:dyDescent="0.25">
      <c r="A1328" s="75">
        <v>1327</v>
      </c>
      <c r="B1328" s="64">
        <v>11</v>
      </c>
      <c r="C1328" s="79" t="s">
        <v>101</v>
      </c>
      <c r="D1328" s="78"/>
      <c r="E1328" s="55"/>
      <c r="F1328" s="56"/>
      <c r="G1328" s="59"/>
      <c r="H1328" s="58"/>
      <c r="I1328" s="58"/>
      <c r="J1328" s="55"/>
      <c r="K1328" s="55" t="s">
        <v>100</v>
      </c>
      <c r="L1328" s="55"/>
      <c r="M1328" s="55"/>
      <c r="N1328" s="56"/>
      <c r="O1328" s="55"/>
      <c r="P1328" s="55"/>
      <c r="Q1328" s="55"/>
      <c r="R1328" s="55"/>
      <c r="S1328" s="55"/>
      <c r="T1328" s="55"/>
      <c r="U1328" s="53" t="s">
        <v>188</v>
      </c>
      <c r="V1328" s="40" t="s">
        <v>99</v>
      </c>
      <c r="W1328" s="15"/>
      <c r="X1328" s="15"/>
      <c r="Y1328" s="15"/>
      <c r="Z1328" s="15" t="s">
        <v>70</v>
      </c>
      <c r="AA1328" s="15"/>
      <c r="AJ1328" s="67"/>
      <c r="AK1328"/>
      <c r="AO1328" s="39">
        <f t="shared" si="50"/>
        <v>0</v>
      </c>
      <c r="AP1328" s="39"/>
      <c r="AQ1328" s="39" t="str">
        <f t="shared" si="51"/>
        <v>BOC District 4</v>
      </c>
    </row>
    <row r="1329" spans="1:43" ht="15" hidden="1" x14ac:dyDescent="0.25">
      <c r="A1329" s="75">
        <v>1328</v>
      </c>
      <c r="B1329" s="64">
        <v>12</v>
      </c>
      <c r="C1329" s="66" t="str">
        <f>IF(G1329=1,AQ1329," ")</f>
        <v xml:space="preserve"> </v>
      </c>
      <c r="D1329" s="65"/>
      <c r="E1329" s="55"/>
      <c r="F1329" s="56"/>
      <c r="G1329" s="58"/>
      <c r="H1329" s="58"/>
      <c r="I1329" s="58" t="str">
        <f>IF(C1329=$AI$13,$AJ$13," ")</f>
        <v xml:space="preserve"> </v>
      </c>
      <c r="J1329" s="55"/>
      <c r="K1329" s="55" t="s">
        <v>100</v>
      </c>
      <c r="L1329" s="55"/>
      <c r="M1329" s="55"/>
      <c r="N1329" s="56"/>
      <c r="O1329" s="55"/>
      <c r="P1329" s="55"/>
      <c r="Q1329" s="55"/>
      <c r="R1329" s="55"/>
      <c r="S1329" s="55"/>
      <c r="T1329" s="55"/>
      <c r="U1329" s="53" t="s">
        <v>188</v>
      </c>
      <c r="V1329" s="40" t="s">
        <v>99</v>
      </c>
      <c r="W1329" s="15"/>
      <c r="X1329" s="15"/>
      <c r="Y1329" s="15"/>
      <c r="Z1329" s="15" t="s">
        <v>70</v>
      </c>
      <c r="AA1329" s="15"/>
      <c r="AJ1329" s="67"/>
      <c r="AK1329"/>
      <c r="AO1329" s="39">
        <f t="shared" si="50"/>
        <v>0</v>
      </c>
      <c r="AP1329" s="39"/>
      <c r="AQ1329" s="39" t="str">
        <f t="shared" si="51"/>
        <v>Julien Grhas</v>
      </c>
    </row>
    <row r="1330" spans="1:43" ht="15" hidden="1" x14ac:dyDescent="0.25">
      <c r="A1330" s="75">
        <v>1329</v>
      </c>
      <c r="B1330" s="64">
        <v>13</v>
      </c>
      <c r="C1330" s="66" t="str">
        <f>IF(G1330=1,AQ1330," ")</f>
        <v xml:space="preserve"> </v>
      </c>
      <c r="D1330" s="65"/>
      <c r="E1330" s="55"/>
      <c r="F1330" s="56"/>
      <c r="G1330" s="58"/>
      <c r="H1330" s="58"/>
      <c r="I1330" s="58" t="str">
        <f>IF(C1330=$AI$14,$AJ$14," ")</f>
        <v xml:space="preserve"> </v>
      </c>
      <c r="J1330" s="55"/>
      <c r="K1330" s="55" t="s">
        <v>100</v>
      </c>
      <c r="L1330" s="55"/>
      <c r="M1330" s="55"/>
      <c r="N1330" s="56"/>
      <c r="O1330" s="55"/>
      <c r="P1330" s="55"/>
      <c r="Q1330" s="55"/>
      <c r="R1330" s="55"/>
      <c r="S1330" s="55"/>
      <c r="T1330" s="55"/>
      <c r="U1330" s="53" t="s">
        <v>188</v>
      </c>
      <c r="V1330" s="40" t="s">
        <v>99</v>
      </c>
      <c r="W1330" s="15"/>
      <c r="X1330" s="15"/>
      <c r="Y1330" s="15"/>
      <c r="Z1330" s="15" t="s">
        <v>70</v>
      </c>
      <c r="AA1330" s="15"/>
      <c r="AJ1330" s="67"/>
      <c r="AK1330"/>
      <c r="AO1330" s="39">
        <f t="shared" si="50"/>
        <v>0</v>
      </c>
      <c r="AP1330" s="39"/>
      <c r="AQ1330" s="39" t="str">
        <f t="shared" si="51"/>
        <v>Matthew Hardwick</v>
      </c>
    </row>
    <row r="1331" spans="1:43" ht="15" hidden="1" x14ac:dyDescent="0.25">
      <c r="A1331" s="75">
        <v>1330</v>
      </c>
      <c r="B1331" s="64">
        <v>14</v>
      </c>
      <c r="C1331" s="66" t="str">
        <f>IF(G1331=1,AQ1331," ")</f>
        <v xml:space="preserve"> </v>
      </c>
      <c r="D1331" s="65"/>
      <c r="E1331" s="55"/>
      <c r="F1331" s="56"/>
      <c r="G1331" s="58"/>
      <c r="H1331" s="58"/>
      <c r="I1331" s="58" t="str">
        <f>IF(C1331=$AI$15,$AJ$15," ")</f>
        <v xml:space="preserve"> </v>
      </c>
      <c r="J1331" s="55"/>
      <c r="K1331" s="55" t="s">
        <v>100</v>
      </c>
      <c r="L1331" s="55"/>
      <c r="M1331" s="55"/>
      <c r="N1331" s="56"/>
      <c r="O1331" s="55"/>
      <c r="P1331" s="55"/>
      <c r="Q1331" s="55"/>
      <c r="R1331" s="55"/>
      <c r="S1331" s="55"/>
      <c r="T1331" s="55"/>
      <c r="U1331" s="53" t="s">
        <v>188</v>
      </c>
      <c r="V1331" s="40" t="s">
        <v>99</v>
      </c>
      <c r="W1331" s="15"/>
      <c r="X1331" s="15"/>
      <c r="Y1331" s="15"/>
      <c r="Z1331" s="15" t="s">
        <v>70</v>
      </c>
      <c r="AA1331" s="15"/>
      <c r="AJ1331" s="67"/>
      <c r="AK1331"/>
      <c r="AO1331" s="39">
        <f t="shared" si="50"/>
        <v>0</v>
      </c>
      <c r="AP1331" s="39"/>
      <c r="AQ1331" s="39" t="str">
        <f t="shared" si="51"/>
        <v>Yashica Marshall</v>
      </c>
    </row>
    <row r="1332" spans="1:43" ht="15" hidden="1" x14ac:dyDescent="0.25">
      <c r="A1332" s="75">
        <v>1331</v>
      </c>
      <c r="B1332" s="64">
        <v>15</v>
      </c>
      <c r="C1332" s="66" t="str">
        <f>IF(G1332=1,AQ1332," ")</f>
        <v xml:space="preserve"> </v>
      </c>
      <c r="D1332" s="65"/>
      <c r="E1332" s="55"/>
      <c r="F1332" s="56"/>
      <c r="G1332" s="58"/>
      <c r="H1332" s="58"/>
      <c r="I1332" s="58" t="str">
        <f>IF(C1332=$AI$16,$AJ$16," ")</f>
        <v xml:space="preserve"> </v>
      </c>
      <c r="J1332" s="55"/>
      <c r="K1332" s="55" t="s">
        <v>100</v>
      </c>
      <c r="L1332" s="55"/>
      <c r="M1332" s="55"/>
      <c r="N1332" s="56"/>
      <c r="O1332" s="55"/>
      <c r="P1332" s="55"/>
      <c r="Q1332" s="55"/>
      <c r="R1332" s="55"/>
      <c r="S1332" s="55"/>
      <c r="T1332" s="55"/>
      <c r="U1332" s="53" t="s">
        <v>188</v>
      </c>
      <c r="V1332" s="40" t="s">
        <v>99</v>
      </c>
      <c r="W1332" s="15"/>
      <c r="X1332" s="15"/>
      <c r="Y1332" s="15"/>
      <c r="Z1332" s="15" t="s">
        <v>70</v>
      </c>
      <c r="AA1332" s="15"/>
      <c r="AJ1332" s="67"/>
      <c r="AK1332"/>
      <c r="AO1332" s="39">
        <f t="shared" si="50"/>
        <v>0</v>
      </c>
      <c r="AP1332" s="39"/>
      <c r="AQ1332" s="39" t="str">
        <f t="shared" si="51"/>
        <v>Monique Sheffield</v>
      </c>
    </row>
    <row r="1333" spans="1:43" ht="15" hidden="1" x14ac:dyDescent="0.25">
      <c r="A1333" s="75">
        <v>1332</v>
      </c>
      <c r="B1333" s="64">
        <v>16</v>
      </c>
      <c r="C1333" s="74" t="str">
        <f>IF(G1333=1,AQ1333,IF(G1333="BLK",$AI$17," "))</f>
        <v xml:space="preserve"> </v>
      </c>
      <c r="D1333" s="129"/>
      <c r="E1333" s="55"/>
      <c r="F1333" s="56"/>
      <c r="G1333" s="58"/>
      <c r="H1333" s="58"/>
      <c r="I1333" s="58" t="str">
        <f>IF(C1333=$AI$17,$AJ$17," ")</f>
        <v xml:space="preserve"> </v>
      </c>
      <c r="J1333" s="55"/>
      <c r="K1333" s="55" t="s">
        <v>100</v>
      </c>
      <c r="L1333" s="55"/>
      <c r="M1333" s="55"/>
      <c r="N1333" s="56"/>
      <c r="O1333" s="55"/>
      <c r="P1333" s="55"/>
      <c r="Q1333" s="55"/>
      <c r="R1333" s="55"/>
      <c r="S1333" s="55"/>
      <c r="T1333" s="55"/>
      <c r="U1333" s="53" t="s">
        <v>188</v>
      </c>
      <c r="V1333" s="40" t="s">
        <v>99</v>
      </c>
      <c r="W1333" s="15"/>
      <c r="X1333" s="15"/>
      <c r="Y1333" s="15"/>
      <c r="Z1333" s="15" t="s">
        <v>70</v>
      </c>
      <c r="AA1333" s="15"/>
      <c r="AJ1333" s="67"/>
      <c r="AK1333"/>
      <c r="AO1333" s="39">
        <f t="shared" si="50"/>
        <v>0</v>
      </c>
      <c r="AP1333" s="39"/>
      <c r="AQ1333" s="39" t="str">
        <f t="shared" si="51"/>
        <v>BLANK</v>
      </c>
    </row>
    <row r="1334" spans="1:43" ht="15" hidden="1" x14ac:dyDescent="0.25">
      <c r="A1334" s="75">
        <v>1333</v>
      </c>
      <c r="B1334" s="64">
        <v>17</v>
      </c>
      <c r="C1334" s="66" t="str">
        <f>IF(G1334=1,AQ1334," ")</f>
        <v xml:space="preserve"> </v>
      </c>
      <c r="D1334" s="65"/>
      <c r="E1334" s="55"/>
      <c r="F1334" s="56"/>
      <c r="G1334" s="58"/>
      <c r="H1334" s="58"/>
      <c r="I1334" s="58" t="str">
        <f>IF(C1334=$AI$18,$AJ$18," ")</f>
        <v xml:space="preserve"> </v>
      </c>
      <c r="J1334" s="55"/>
      <c r="K1334" s="55" t="s">
        <v>100</v>
      </c>
      <c r="L1334" s="55"/>
      <c r="M1334" s="55"/>
      <c r="N1334" s="56"/>
      <c r="O1334" s="55"/>
      <c r="P1334" s="55"/>
      <c r="Q1334" s="55"/>
      <c r="R1334" s="55"/>
      <c r="S1334" s="55"/>
      <c r="T1334" s="55"/>
      <c r="U1334" s="53" t="s">
        <v>188</v>
      </c>
      <c r="V1334" s="40" t="s">
        <v>99</v>
      </c>
      <c r="W1334" s="15"/>
      <c r="X1334" s="15"/>
      <c r="Y1334" s="15"/>
      <c r="Z1334" s="15" t="s">
        <v>70</v>
      </c>
      <c r="AA1334" s="15"/>
      <c r="AJ1334" s="67"/>
      <c r="AK1334"/>
      <c r="AO1334" s="39">
        <f t="shared" si="50"/>
        <v>0</v>
      </c>
      <c r="AP1334" s="39"/>
      <c r="AQ1334" s="39" t="str">
        <f t="shared" si="51"/>
        <v>BLANK</v>
      </c>
    </row>
    <row r="1335" spans="1:43" ht="15" hidden="1" x14ac:dyDescent="0.25">
      <c r="A1335" s="75">
        <v>1334</v>
      </c>
      <c r="B1335" s="64">
        <v>18</v>
      </c>
      <c r="C1335" s="66" t="str">
        <f>IF(G1335=1,AQ1335," ")</f>
        <v xml:space="preserve"> </v>
      </c>
      <c r="D1335" s="65"/>
      <c r="E1335" s="55"/>
      <c r="F1335" s="56"/>
      <c r="G1335" s="58"/>
      <c r="H1335" s="58"/>
      <c r="I1335" s="58" t="str">
        <f>IF(C1335=$AI$19,$AJ$19," ")</f>
        <v xml:space="preserve"> </v>
      </c>
      <c r="J1335" s="55"/>
      <c r="K1335" s="55" t="s">
        <v>100</v>
      </c>
      <c r="L1335" s="55"/>
      <c r="M1335" s="55"/>
      <c r="N1335" s="56"/>
      <c r="O1335" s="55"/>
      <c r="P1335" s="55"/>
      <c r="Q1335" s="55"/>
      <c r="R1335" s="55"/>
      <c r="S1335" s="55"/>
      <c r="T1335" s="55"/>
      <c r="U1335" s="53" t="s">
        <v>188</v>
      </c>
      <c r="V1335" s="40" t="s">
        <v>99</v>
      </c>
      <c r="W1335" s="15"/>
      <c r="X1335" s="15"/>
      <c r="Y1335" s="15"/>
      <c r="Z1335" s="15" t="s">
        <v>70</v>
      </c>
      <c r="AA1335" s="15"/>
      <c r="AH1335" s="67"/>
      <c r="AI1335"/>
      <c r="AJ1335" s="67"/>
      <c r="AK1335"/>
      <c r="AO1335" s="39">
        <f t="shared" si="50"/>
        <v>0</v>
      </c>
      <c r="AP1335" s="39"/>
      <c r="AQ1335" s="39" t="str">
        <f t="shared" si="51"/>
        <v>Write In</v>
      </c>
    </row>
    <row r="1336" spans="1:43" thickBot="1" x14ac:dyDescent="0.3">
      <c r="A1336" s="38">
        <v>1335</v>
      </c>
      <c r="B1336" s="64">
        <v>19</v>
      </c>
      <c r="C1336" s="66"/>
      <c r="D1336" s="65"/>
      <c r="E1336" s="55"/>
      <c r="F1336" s="56"/>
      <c r="G1336" s="58"/>
      <c r="H1336" s="58"/>
      <c r="I1336" s="58"/>
      <c r="J1336" s="55"/>
      <c r="K1336" s="55"/>
      <c r="L1336" s="55"/>
      <c r="M1336" s="55"/>
      <c r="N1336" s="56"/>
      <c r="O1336" s="55"/>
      <c r="P1336" s="55"/>
      <c r="Q1336" s="55"/>
      <c r="R1336" s="55"/>
      <c r="S1336" s="55"/>
      <c r="T1336" s="54">
        <v>3</v>
      </c>
      <c r="U1336" s="53" t="s">
        <v>188</v>
      </c>
      <c r="V1336" s="40" t="s">
        <v>85</v>
      </c>
      <c r="W1336" s="15">
        <v>2</v>
      </c>
      <c r="X1336" s="15"/>
      <c r="Y1336" s="15"/>
      <c r="Z1336" s="15" t="s">
        <v>70</v>
      </c>
      <c r="AA1336" s="15"/>
      <c r="AH1336" s="67"/>
      <c r="AI1336"/>
      <c r="AJ1336" s="67"/>
      <c r="AK1336"/>
      <c r="AO1336" s="39">
        <f t="shared" si="50"/>
        <v>0</v>
      </c>
      <c r="AP1336" s="39"/>
      <c r="AQ1336" s="39">
        <f t="shared" si="51"/>
        <v>0</v>
      </c>
    </row>
    <row r="1337" spans="1:43" ht="16.5" thickBot="1" x14ac:dyDescent="0.3">
      <c r="A1337" s="38">
        <v>1336</v>
      </c>
      <c r="B1337" s="64">
        <v>20</v>
      </c>
      <c r="C1337" s="74" t="s">
        <v>98</v>
      </c>
      <c r="D1337" s="71"/>
      <c r="E1337" s="58"/>
      <c r="F1337" s="73"/>
      <c r="G1337" s="59"/>
      <c r="H1337" s="59"/>
      <c r="I1337" s="58"/>
      <c r="J1337" s="55"/>
      <c r="K1337" s="55" t="s">
        <v>97</v>
      </c>
      <c r="L1337" s="55"/>
      <c r="M1337" s="55"/>
      <c r="N1337" s="56"/>
      <c r="O1337" s="55"/>
      <c r="P1337" s="55"/>
      <c r="Q1337" s="55"/>
      <c r="R1337" s="55"/>
      <c r="S1337" s="55"/>
      <c r="T1337" s="54">
        <v>3</v>
      </c>
      <c r="U1337" s="53" t="s">
        <v>188</v>
      </c>
      <c r="V1337" s="40" t="s">
        <v>85</v>
      </c>
      <c r="W1337" s="15">
        <v>2</v>
      </c>
      <c r="X1337" s="15"/>
      <c r="Y1337" s="15"/>
      <c r="Z1337" s="15" t="s">
        <v>70</v>
      </c>
      <c r="AA1337" s="15"/>
      <c r="AH1337" s="67"/>
      <c r="AI1337"/>
      <c r="AJ1337" s="67"/>
      <c r="AK1337"/>
      <c r="AO1337" s="39">
        <f t="shared" si="50"/>
        <v>0</v>
      </c>
      <c r="AP1337" s="39"/>
      <c r="AQ1337" s="39">
        <f t="shared" si="51"/>
        <v>0</v>
      </c>
    </row>
    <row r="1338" spans="1:43" ht="16.5" thickBot="1" x14ac:dyDescent="0.3">
      <c r="A1338" s="38">
        <v>1337</v>
      </c>
      <c r="B1338" s="64">
        <v>21</v>
      </c>
      <c r="C1338" s="74" t="s">
        <v>96</v>
      </c>
      <c r="D1338" s="71"/>
      <c r="E1338" s="58"/>
      <c r="F1338" s="73"/>
      <c r="G1338" s="59"/>
      <c r="H1338" s="59"/>
      <c r="I1338" s="58"/>
      <c r="J1338" s="55"/>
      <c r="K1338" s="55" t="s">
        <v>95</v>
      </c>
      <c r="L1338" s="55"/>
      <c r="M1338" s="55"/>
      <c r="N1338" s="56"/>
      <c r="O1338" s="55"/>
      <c r="P1338" s="55"/>
      <c r="Q1338" s="55"/>
      <c r="R1338" s="55"/>
      <c r="S1338" s="55"/>
      <c r="T1338" s="54">
        <v>3</v>
      </c>
      <c r="U1338" s="53" t="s">
        <v>188</v>
      </c>
      <c r="V1338" s="40" t="s">
        <v>85</v>
      </c>
      <c r="W1338" s="15">
        <v>2</v>
      </c>
      <c r="X1338" s="15"/>
      <c r="Y1338" s="15"/>
      <c r="Z1338" s="15" t="s">
        <v>70</v>
      </c>
      <c r="AA1338" s="15"/>
      <c r="AH1338" s="67"/>
      <c r="AI1338"/>
      <c r="AJ1338" s="67"/>
      <c r="AK1338"/>
      <c r="AO1338" s="39">
        <f t="shared" si="50"/>
        <v>0</v>
      </c>
      <c r="AP1338" s="39"/>
      <c r="AQ1338" s="39">
        <f t="shared" si="51"/>
        <v>0</v>
      </c>
    </row>
    <row r="1339" spans="1:43" ht="16.5" thickBot="1" x14ac:dyDescent="0.3">
      <c r="A1339" s="38">
        <v>1338</v>
      </c>
      <c r="B1339" s="64">
        <v>22</v>
      </c>
      <c r="C1339" s="74" t="s">
        <v>77</v>
      </c>
      <c r="D1339" s="71"/>
      <c r="E1339" s="58">
        <v>1101</v>
      </c>
      <c r="F1339" s="80">
        <v>179</v>
      </c>
      <c r="G1339" s="59">
        <v>0</v>
      </c>
      <c r="H1339" s="59">
        <v>1</v>
      </c>
      <c r="I1339" s="58" t="s">
        <v>107</v>
      </c>
      <c r="J1339" s="55"/>
      <c r="K1339" s="55" t="s">
        <v>93</v>
      </c>
      <c r="L1339" s="55"/>
      <c r="M1339" s="55"/>
      <c r="N1339" s="56"/>
      <c r="O1339" s="55"/>
      <c r="P1339" s="55"/>
      <c r="Q1339" s="55"/>
      <c r="R1339" s="55"/>
      <c r="S1339" s="55"/>
      <c r="T1339" s="54">
        <v>3</v>
      </c>
      <c r="U1339" s="53" t="s">
        <v>188</v>
      </c>
      <c r="V1339" s="40" t="s">
        <v>85</v>
      </c>
      <c r="W1339" s="15">
        <v>2</v>
      </c>
      <c r="X1339" s="15"/>
      <c r="Y1339" s="15"/>
      <c r="Z1339" s="15" t="s">
        <v>70</v>
      </c>
      <c r="AA1339" s="15"/>
      <c r="AH1339" s="67"/>
      <c r="AI1339"/>
      <c r="AJ1339" s="67"/>
      <c r="AK1339"/>
      <c r="AO1339" s="39">
        <f t="shared" si="50"/>
        <v>0</v>
      </c>
      <c r="AP1339" s="39"/>
      <c r="AQ1339" s="39">
        <f t="shared" si="51"/>
        <v>0</v>
      </c>
    </row>
    <row r="1340" spans="1:43" ht="16.5" thickBot="1" x14ac:dyDescent="0.3">
      <c r="A1340" s="38">
        <v>1339</v>
      </c>
      <c r="B1340" s="64">
        <v>23</v>
      </c>
      <c r="C1340" s="74" t="s">
        <v>77</v>
      </c>
      <c r="D1340" s="71"/>
      <c r="E1340" s="58">
        <v>1103</v>
      </c>
      <c r="F1340" s="80">
        <v>181</v>
      </c>
      <c r="G1340" s="59">
        <v>0</v>
      </c>
      <c r="H1340" s="59">
        <v>1</v>
      </c>
      <c r="I1340" s="58" t="s">
        <v>107</v>
      </c>
      <c r="J1340" s="55"/>
      <c r="K1340" s="55" t="s">
        <v>77</v>
      </c>
      <c r="L1340" s="55"/>
      <c r="M1340" s="55"/>
      <c r="N1340" s="56"/>
      <c r="O1340" s="55"/>
      <c r="P1340" s="55"/>
      <c r="Q1340" s="55"/>
      <c r="R1340" s="55"/>
      <c r="S1340" s="55"/>
      <c r="T1340" s="54">
        <v>3</v>
      </c>
      <c r="U1340" s="53" t="s">
        <v>188</v>
      </c>
      <c r="V1340" s="40" t="s">
        <v>85</v>
      </c>
      <c r="W1340" s="15">
        <v>2</v>
      </c>
      <c r="X1340" s="15"/>
      <c r="Y1340" s="15"/>
      <c r="Z1340" s="15" t="s">
        <v>70</v>
      </c>
      <c r="AA1340" s="15"/>
      <c r="AH1340" s="67"/>
      <c r="AI1340"/>
      <c r="AJ1340" s="67"/>
      <c r="AK1340"/>
      <c r="AO1340" s="39">
        <f t="shared" si="50"/>
        <v>0</v>
      </c>
      <c r="AP1340" s="39"/>
      <c r="AQ1340" s="39">
        <f t="shared" si="51"/>
        <v>0</v>
      </c>
    </row>
    <row r="1341" spans="1:43" ht="16.5" thickBot="1" x14ac:dyDescent="0.3">
      <c r="A1341" s="38">
        <v>1340</v>
      </c>
      <c r="B1341" s="64">
        <v>24</v>
      </c>
      <c r="C1341" s="72" t="s">
        <v>92</v>
      </c>
      <c r="D1341" s="71"/>
      <c r="E1341" s="68"/>
      <c r="F1341" s="70"/>
      <c r="G1341" s="59"/>
      <c r="H1341" s="59"/>
      <c r="I1341" s="69"/>
      <c r="J1341" s="68"/>
      <c r="K1341" s="68" t="s">
        <v>91</v>
      </c>
      <c r="L1341" s="55"/>
      <c r="M1341" s="55"/>
      <c r="N1341" s="56"/>
      <c r="O1341" s="55"/>
      <c r="P1341" s="55"/>
      <c r="Q1341" s="55"/>
      <c r="R1341" s="55"/>
      <c r="S1341" s="55"/>
      <c r="T1341" s="54">
        <v>3</v>
      </c>
      <c r="U1341" s="53" t="s">
        <v>188</v>
      </c>
      <c r="V1341" s="40" t="s">
        <v>85</v>
      </c>
      <c r="W1341" s="15">
        <v>2</v>
      </c>
      <c r="X1341" s="15"/>
      <c r="Y1341" s="15"/>
      <c r="Z1341" s="15" t="s">
        <v>70</v>
      </c>
      <c r="AA1341" s="15"/>
      <c r="AH1341" s="67"/>
      <c r="AI1341"/>
      <c r="AJ1341" s="67"/>
      <c r="AK1341"/>
      <c r="AO1341" s="39">
        <f t="shared" si="50"/>
        <v>0</v>
      </c>
      <c r="AP1341" s="39"/>
      <c r="AQ1341" s="39">
        <f t="shared" si="51"/>
        <v>0</v>
      </c>
    </row>
    <row r="1342" spans="1:43" x14ac:dyDescent="0.25">
      <c r="A1342" s="38">
        <v>1341</v>
      </c>
      <c r="B1342" s="64">
        <v>25</v>
      </c>
      <c r="C1342" s="66"/>
      <c r="D1342" s="65"/>
      <c r="E1342" s="55"/>
      <c r="F1342" s="56"/>
      <c r="G1342" s="59"/>
      <c r="H1342" s="58"/>
      <c r="I1342" s="58"/>
      <c r="J1342" s="55"/>
      <c r="K1342" s="55"/>
      <c r="L1342" s="55"/>
      <c r="M1342" s="55"/>
      <c r="N1342" s="56"/>
      <c r="O1342" s="55"/>
      <c r="P1342" s="55"/>
      <c r="Q1342" s="55"/>
      <c r="R1342" s="55"/>
      <c r="S1342" s="55"/>
      <c r="T1342" s="54">
        <v>3</v>
      </c>
      <c r="U1342" s="53" t="s">
        <v>188</v>
      </c>
      <c r="V1342" s="40" t="s">
        <v>85</v>
      </c>
      <c r="W1342" s="15">
        <v>2</v>
      </c>
      <c r="X1342" s="15"/>
      <c r="Y1342" s="15"/>
      <c r="Z1342" s="15" t="s">
        <v>70</v>
      </c>
      <c r="AA1342" s="15"/>
      <c r="AH1342" s="67"/>
      <c r="AI1342"/>
      <c r="AJ1342" s="67"/>
      <c r="AK1342"/>
      <c r="AO1342" s="39">
        <f t="shared" si="50"/>
        <v>0</v>
      </c>
      <c r="AP1342" s="39"/>
      <c r="AQ1342" s="39">
        <f t="shared" si="51"/>
        <v>0</v>
      </c>
    </row>
    <row r="1343" spans="1:43" x14ac:dyDescent="0.25">
      <c r="A1343" s="38">
        <v>1342</v>
      </c>
      <c r="B1343" s="64">
        <v>26</v>
      </c>
      <c r="C1343" s="63" t="s">
        <v>90</v>
      </c>
      <c r="D1343" s="62"/>
      <c r="E1343" s="61">
        <f>SUBTOTAL(9,G1321:G1341)</f>
        <v>5</v>
      </c>
      <c r="F1343" s="60"/>
      <c r="G1343" s="59"/>
      <c r="H1343" s="58"/>
      <c r="I1343" s="57"/>
      <c r="J1343" s="55"/>
      <c r="K1343" s="55" t="s">
        <v>89</v>
      </c>
      <c r="L1343" s="55"/>
      <c r="M1343" s="55"/>
      <c r="N1343" s="56"/>
      <c r="O1343" s="55"/>
      <c r="P1343" s="55"/>
      <c r="Q1343" s="55"/>
      <c r="R1343" s="55"/>
      <c r="S1343" s="55"/>
      <c r="T1343" s="54">
        <v>3</v>
      </c>
      <c r="U1343" s="53" t="s">
        <v>188</v>
      </c>
      <c r="V1343" s="40" t="s">
        <v>85</v>
      </c>
      <c r="W1343" s="15">
        <v>2</v>
      </c>
      <c r="X1343" s="15"/>
      <c r="Y1343" s="15"/>
      <c r="Z1343" s="15" t="s">
        <v>70</v>
      </c>
      <c r="AA1343" s="15"/>
      <c r="AH1343" s="67"/>
      <c r="AI1343"/>
      <c r="AJ1343" s="67"/>
      <c r="AK1343"/>
      <c r="AO1343" s="39">
        <f t="shared" si="50"/>
        <v>0</v>
      </c>
      <c r="AP1343" s="39"/>
      <c r="AQ1343" s="39">
        <f t="shared" si="51"/>
        <v>0</v>
      </c>
    </row>
    <row r="1344" spans="1:43" ht="16.5" thickBot="1" x14ac:dyDescent="0.3">
      <c r="A1344" s="38">
        <v>1343</v>
      </c>
      <c r="B1344" s="52">
        <v>27</v>
      </c>
      <c r="C1344" s="51" t="s">
        <v>88</v>
      </c>
      <c r="D1344" s="50"/>
      <c r="E1344" s="49">
        <f>SUBTOTAL(9,H1321:H1341)</f>
        <v>7</v>
      </c>
      <c r="F1344" s="48">
        <f>SUBTOTAL(9,H1321:H1337)</f>
        <v>5</v>
      </c>
      <c r="G1344" s="47"/>
      <c r="H1344" s="46"/>
      <c r="I1344" s="46"/>
      <c r="J1344" s="45"/>
      <c r="K1344" s="43" t="s">
        <v>87</v>
      </c>
      <c r="L1344" s="43"/>
      <c r="M1344" s="43"/>
      <c r="N1344" s="44"/>
      <c r="O1344" s="43"/>
      <c r="P1344" s="43"/>
      <c r="Q1344" s="43"/>
      <c r="R1344" s="43"/>
      <c r="S1344" s="43"/>
      <c r="T1344" s="42">
        <v>3</v>
      </c>
      <c r="U1344" s="41" t="s">
        <v>188</v>
      </c>
      <c r="V1344" s="40" t="s">
        <v>85</v>
      </c>
      <c r="W1344" s="15">
        <v>2</v>
      </c>
      <c r="X1344" s="15"/>
      <c r="Y1344" s="15"/>
      <c r="Z1344" s="15" t="s">
        <v>70</v>
      </c>
      <c r="AA1344" s="15"/>
      <c r="AH1344" s="67"/>
      <c r="AI1344"/>
      <c r="AJ1344" s="67"/>
      <c r="AK1344"/>
      <c r="AO1344" s="39">
        <f t="shared" si="50"/>
        <v>0</v>
      </c>
      <c r="AP1344" s="39"/>
      <c r="AQ1344" s="39">
        <f t="shared" si="51"/>
        <v>0</v>
      </c>
    </row>
    <row r="1345" spans="1:43" ht="16.5" thickBot="1" x14ac:dyDescent="0.3">
      <c r="A1345" s="38">
        <v>1344</v>
      </c>
      <c r="G1345" s="13"/>
      <c r="U1345" s="2" t="s">
        <v>83</v>
      </c>
      <c r="V1345" s="40"/>
      <c r="W1345" s="15"/>
      <c r="X1345" s="15"/>
      <c r="Y1345" s="15"/>
      <c r="Z1345" s="15" t="s">
        <v>70</v>
      </c>
      <c r="AA1345" s="15"/>
      <c r="AH1345" s="67"/>
      <c r="AI1345"/>
      <c r="AJ1345" s="67"/>
      <c r="AK1345"/>
      <c r="AO1345" s="39">
        <f t="shared" si="50"/>
        <v>0</v>
      </c>
      <c r="AP1345" s="39"/>
      <c r="AQ1345" s="39">
        <f t="shared" si="51"/>
        <v>0</v>
      </c>
    </row>
    <row r="1346" spans="1:43" x14ac:dyDescent="0.25">
      <c r="A1346" s="75">
        <v>1345</v>
      </c>
      <c r="B1346" s="105">
        <v>1</v>
      </c>
      <c r="C1346" s="104" t="s">
        <v>17</v>
      </c>
      <c r="D1346" s="103"/>
      <c r="E1346" s="101"/>
      <c r="F1346" s="102"/>
      <c r="G1346" s="101" t="s">
        <v>186</v>
      </c>
      <c r="H1346" s="98"/>
      <c r="I1346" s="98"/>
      <c r="J1346" s="98"/>
      <c r="K1346" s="100" t="s">
        <v>118</v>
      </c>
      <c r="L1346" s="98"/>
      <c r="M1346" s="98"/>
      <c r="N1346" s="99"/>
      <c r="O1346" s="98"/>
      <c r="P1346" s="98"/>
      <c r="Q1346" s="98"/>
      <c r="R1346" s="98"/>
      <c r="S1346" s="98"/>
      <c r="T1346" s="97">
        <v>1</v>
      </c>
      <c r="U1346" s="96" t="s">
        <v>186</v>
      </c>
      <c r="V1346" s="40" t="s">
        <v>135</v>
      </c>
      <c r="W1346" s="15"/>
      <c r="X1346" s="15"/>
      <c r="Y1346" s="15"/>
      <c r="Z1346" s="15" t="s">
        <v>70</v>
      </c>
      <c r="AA1346" s="15"/>
      <c r="AH1346" s="67"/>
      <c r="AI1346"/>
      <c r="AJ1346" s="67"/>
      <c r="AK1346"/>
      <c r="AO1346" s="39">
        <f t="shared" ref="AO1346:AO1409" si="52">_xlfn.XLOOKUP(B1346,$AH$4:$AH$11,$AI$4:$AI$11,0)</f>
        <v>0</v>
      </c>
      <c r="AP1346" s="39"/>
      <c r="AQ1346" s="39">
        <f t="shared" si="51"/>
        <v>0</v>
      </c>
    </row>
    <row r="1347" spans="1:43" ht="16.5" thickBot="1" x14ac:dyDescent="0.3">
      <c r="A1347" s="75">
        <v>1346</v>
      </c>
      <c r="B1347" s="64">
        <v>2</v>
      </c>
      <c r="C1347" s="66" t="s">
        <v>116</v>
      </c>
      <c r="D1347" s="65"/>
      <c r="E1347" s="55"/>
      <c r="F1347" s="56"/>
      <c r="H1347" s="55"/>
      <c r="I1347" s="58"/>
      <c r="J1347" s="55"/>
      <c r="K1347" s="55" t="s">
        <v>115</v>
      </c>
      <c r="L1347" s="55"/>
      <c r="M1347" s="55"/>
      <c r="N1347" s="56"/>
      <c r="O1347" s="55"/>
      <c r="P1347" s="55"/>
      <c r="Q1347" s="55"/>
      <c r="R1347" s="55"/>
      <c r="S1347" s="55"/>
      <c r="T1347" s="54">
        <v>1</v>
      </c>
      <c r="U1347" s="53" t="s">
        <v>186</v>
      </c>
      <c r="V1347" s="40" t="s">
        <v>134</v>
      </c>
      <c r="W1347" s="15"/>
      <c r="X1347" s="15"/>
      <c r="Y1347" s="15"/>
      <c r="Z1347" s="15" t="s">
        <v>70</v>
      </c>
      <c r="AA1347" s="15"/>
      <c r="AH1347" s="67"/>
      <c r="AI1347"/>
      <c r="AJ1347" s="67"/>
      <c r="AK1347"/>
      <c r="AO1347" s="39">
        <f t="shared" si="52"/>
        <v>0</v>
      </c>
      <c r="AP1347" s="39"/>
      <c r="AQ1347" s="39">
        <f t="shared" si="51"/>
        <v>0</v>
      </c>
    </row>
    <row r="1348" spans="1:43" ht="16.5" hidden="1" thickBot="1" x14ac:dyDescent="0.3">
      <c r="A1348" s="75">
        <v>1347</v>
      </c>
      <c r="B1348" s="64">
        <v>3</v>
      </c>
      <c r="C1348" s="79" t="s">
        <v>113</v>
      </c>
      <c r="D1348" s="78"/>
      <c r="E1348" s="55"/>
      <c r="F1348" s="56"/>
      <c r="H1348" s="55"/>
      <c r="I1348" s="58"/>
      <c r="J1348" s="55"/>
      <c r="K1348" s="55" t="s">
        <v>103</v>
      </c>
      <c r="L1348" s="55"/>
      <c r="M1348" s="55"/>
      <c r="N1348" s="56"/>
      <c r="O1348" s="55"/>
      <c r="P1348" s="55"/>
      <c r="Q1348" s="55"/>
      <c r="R1348" s="55"/>
      <c r="S1348" s="55"/>
      <c r="T1348" s="55"/>
      <c r="U1348" s="53" t="s">
        <v>186</v>
      </c>
      <c r="V1348" s="40" t="s">
        <v>133</v>
      </c>
      <c r="W1348" s="15"/>
      <c r="X1348" s="15"/>
      <c r="Y1348" s="15"/>
      <c r="Z1348" s="15" t="s">
        <v>70</v>
      </c>
      <c r="AA1348" s="15"/>
      <c r="AH1348" s="67"/>
      <c r="AI1348"/>
      <c r="AJ1348" s="67"/>
      <c r="AK1348"/>
      <c r="AO1348" s="39" t="str">
        <f t="shared" si="52"/>
        <v>BOC District 2</v>
      </c>
      <c r="AP1348" s="39"/>
      <c r="AQ1348" s="39">
        <f t="shared" si="51"/>
        <v>0</v>
      </c>
    </row>
    <row r="1349" spans="1:43" hidden="1" thickBot="1" x14ac:dyDescent="0.3">
      <c r="A1349" s="75">
        <v>1348</v>
      </c>
      <c r="B1349" s="64">
        <v>4</v>
      </c>
      <c r="C1349" s="66" t="str">
        <f>IF(G1349=1,AO1349," ")</f>
        <v xml:space="preserve"> </v>
      </c>
      <c r="D1349" s="65"/>
      <c r="E1349" s="55"/>
      <c r="F1349" s="56"/>
      <c r="G1349" s="58"/>
      <c r="H1349" s="58"/>
      <c r="I1349" s="58" t="str">
        <f>IF(C1349=$AI$5,$AJ$5," ")</f>
        <v xml:space="preserve"> </v>
      </c>
      <c r="J1349" s="55"/>
      <c r="K1349" s="55" t="s">
        <v>103</v>
      </c>
      <c r="L1349" s="55"/>
      <c r="M1349" s="55"/>
      <c r="N1349" s="56"/>
      <c r="O1349" s="55"/>
      <c r="P1349" s="55"/>
      <c r="Q1349" s="55"/>
      <c r="R1349" s="55"/>
      <c r="S1349" s="55"/>
      <c r="T1349" s="55"/>
      <c r="U1349" s="53" t="s">
        <v>186</v>
      </c>
      <c r="V1349" s="40" t="s">
        <v>133</v>
      </c>
      <c r="W1349" s="15"/>
      <c r="X1349" s="15"/>
      <c r="Y1349" s="15"/>
      <c r="Z1349" s="15" t="s">
        <v>70</v>
      </c>
      <c r="AA1349" s="15"/>
      <c r="AH1349" s="67"/>
      <c r="AI1349"/>
      <c r="AJ1349" s="67"/>
      <c r="AK1349"/>
      <c r="AO1349" s="39" t="str">
        <f t="shared" si="52"/>
        <v xml:space="preserve">Alicia Adams </v>
      </c>
      <c r="AP1349" s="39"/>
      <c r="AQ1349" s="39">
        <f t="shared" ref="AQ1349:AQ1412" si="53">_xlfn.XLOOKUP(B1349,$AH$12:$AH$19,$AI$12:$AI$19,0)</f>
        <v>0</v>
      </c>
    </row>
    <row r="1350" spans="1:43" hidden="1" thickBot="1" x14ac:dyDescent="0.3">
      <c r="A1350" s="75">
        <v>1349</v>
      </c>
      <c r="B1350" s="64">
        <v>5</v>
      </c>
      <c r="C1350" s="66" t="str">
        <f>IF(G1350=1,AO1350," ")</f>
        <v xml:space="preserve"> </v>
      </c>
      <c r="D1350" s="65"/>
      <c r="E1350" s="55"/>
      <c r="F1350" s="56"/>
      <c r="G1350" s="58"/>
      <c r="H1350" s="58"/>
      <c r="I1350" s="58" t="str">
        <f>IF(C1350=$AI$6,$AJ$6," ")</f>
        <v xml:space="preserve"> </v>
      </c>
      <c r="J1350" s="55"/>
      <c r="K1350" s="55" t="s">
        <v>103</v>
      </c>
      <c r="L1350" s="55"/>
      <c r="M1350" s="55"/>
      <c r="N1350" s="56"/>
      <c r="O1350" s="55"/>
      <c r="P1350" s="55"/>
      <c r="Q1350" s="55"/>
      <c r="R1350" s="55"/>
      <c r="S1350" s="55"/>
      <c r="T1350" s="55"/>
      <c r="U1350" s="53" t="s">
        <v>186</v>
      </c>
      <c r="V1350" s="40" t="s">
        <v>133</v>
      </c>
      <c r="W1350" s="15"/>
      <c r="X1350" s="15"/>
      <c r="Y1350" s="15"/>
      <c r="Z1350" s="15" t="s">
        <v>70</v>
      </c>
      <c r="AA1350" s="15"/>
      <c r="AH1350" s="67"/>
      <c r="AI1350"/>
      <c r="AJ1350" s="67"/>
      <c r="AK1350"/>
      <c r="AO1350" s="39" t="str">
        <f t="shared" si="52"/>
        <v>Erick Allen</v>
      </c>
      <c r="AP1350" s="39"/>
      <c r="AQ1350" s="39">
        <f t="shared" si="53"/>
        <v>0</v>
      </c>
    </row>
    <row r="1351" spans="1:43" hidden="1" thickBot="1" x14ac:dyDescent="0.3">
      <c r="A1351" s="75">
        <v>1350</v>
      </c>
      <c r="B1351" s="64">
        <v>6</v>
      </c>
      <c r="C1351" s="66" t="str">
        <f>IF(G1351=1,AO1351," ")</f>
        <v xml:space="preserve"> </v>
      </c>
      <c r="D1351" s="65"/>
      <c r="E1351" s="55"/>
      <c r="F1351" s="56"/>
      <c r="G1351" s="58"/>
      <c r="H1351" s="58"/>
      <c r="I1351" s="58" t="str">
        <f>IF(C1351=$AI$7,$AJ$7," ")</f>
        <v xml:space="preserve"> </v>
      </c>
      <c r="J1351" s="55"/>
      <c r="K1351" s="55" t="s">
        <v>103</v>
      </c>
      <c r="L1351" s="55"/>
      <c r="M1351" s="55"/>
      <c r="N1351" s="56"/>
      <c r="O1351" s="55"/>
      <c r="P1351" s="55"/>
      <c r="Q1351" s="55"/>
      <c r="R1351" s="55"/>
      <c r="S1351" s="55"/>
      <c r="T1351" s="55"/>
      <c r="U1351" s="53" t="s">
        <v>186</v>
      </c>
      <c r="V1351" s="40" t="s">
        <v>133</v>
      </c>
      <c r="W1351" s="15"/>
      <c r="X1351" s="15"/>
      <c r="Y1351" s="15"/>
      <c r="Z1351" s="15" t="s">
        <v>70</v>
      </c>
      <c r="AA1351" s="15"/>
      <c r="AH1351" s="67"/>
      <c r="AI1351"/>
      <c r="AJ1351" s="67"/>
      <c r="AK1351"/>
      <c r="AO1351" s="39" t="str">
        <f t="shared" si="52"/>
        <v>Jaha V. Howard</v>
      </c>
      <c r="AP1351" s="39"/>
      <c r="AQ1351" s="39">
        <f t="shared" si="53"/>
        <v>0</v>
      </c>
    </row>
    <row r="1352" spans="1:43" hidden="1" thickBot="1" x14ac:dyDescent="0.3">
      <c r="A1352" s="75">
        <v>1351</v>
      </c>
      <c r="B1352" s="64">
        <v>7</v>
      </c>
      <c r="C1352" s="66" t="str">
        <f>IF(G1352=1,AO1352," ")</f>
        <v xml:space="preserve"> </v>
      </c>
      <c r="D1352" s="65"/>
      <c r="E1352" s="55"/>
      <c r="F1352" s="56"/>
      <c r="G1352" s="58"/>
      <c r="H1352" s="58"/>
      <c r="I1352" s="58" t="str">
        <f>IF(C1352=$AI$8,$AJ$8," ")</f>
        <v xml:space="preserve"> </v>
      </c>
      <c r="J1352" s="55"/>
      <c r="K1352" s="55" t="s">
        <v>103</v>
      </c>
      <c r="L1352" s="55"/>
      <c r="M1352" s="55"/>
      <c r="N1352" s="56"/>
      <c r="O1352" s="55"/>
      <c r="P1352" s="55"/>
      <c r="Q1352" s="55"/>
      <c r="R1352" s="55"/>
      <c r="S1352" s="55"/>
      <c r="T1352" s="55"/>
      <c r="U1352" s="53" t="s">
        <v>186</v>
      </c>
      <c r="V1352" s="40" t="s">
        <v>133</v>
      </c>
      <c r="W1352" s="15"/>
      <c r="X1352" s="15"/>
      <c r="Y1352" s="15"/>
      <c r="Z1352" s="15" t="s">
        <v>70</v>
      </c>
      <c r="AA1352" s="15"/>
      <c r="AH1352" s="67"/>
      <c r="AI1352"/>
      <c r="AJ1352" s="67"/>
      <c r="AK1352"/>
      <c r="AO1352" s="39" t="str">
        <f t="shared" si="52"/>
        <v>Tanisha Whorton</v>
      </c>
      <c r="AP1352" s="39"/>
      <c r="AQ1352" s="39">
        <f t="shared" si="53"/>
        <v>0</v>
      </c>
    </row>
    <row r="1353" spans="1:43" hidden="1" thickBot="1" x14ac:dyDescent="0.3">
      <c r="A1353" s="75">
        <v>1352</v>
      </c>
      <c r="B1353" s="64">
        <v>8</v>
      </c>
      <c r="C1353" s="66" t="str">
        <f>IF(G1353=1,AO1353," ")</f>
        <v xml:space="preserve"> </v>
      </c>
      <c r="D1353" s="65"/>
      <c r="E1353" s="55"/>
      <c r="F1353" s="56"/>
      <c r="G1353" s="58"/>
      <c r="H1353" s="58"/>
      <c r="I1353" s="58" t="str">
        <f>IF(C1353=$AI$9,$AJ$9," ")</f>
        <v xml:space="preserve"> </v>
      </c>
      <c r="J1353" s="55"/>
      <c r="K1353" s="55" t="s">
        <v>103</v>
      </c>
      <c r="L1353" s="55"/>
      <c r="M1353" s="55"/>
      <c r="N1353" s="56"/>
      <c r="O1353" s="55"/>
      <c r="P1353" s="55"/>
      <c r="Q1353" s="55"/>
      <c r="R1353" s="55"/>
      <c r="S1353" s="55"/>
      <c r="T1353" s="55"/>
      <c r="U1353" s="53" t="s">
        <v>186</v>
      </c>
      <c r="V1353" s="40" t="s">
        <v>133</v>
      </c>
      <c r="W1353" s="15"/>
      <c r="X1353" s="15"/>
      <c r="Y1353" s="15"/>
      <c r="Z1353" s="15" t="s">
        <v>70</v>
      </c>
      <c r="AA1353" s="15"/>
      <c r="AH1353" s="67"/>
      <c r="AI1353"/>
      <c r="AJ1353" s="67"/>
      <c r="AK1353"/>
      <c r="AO1353" s="39" t="str">
        <f t="shared" si="52"/>
        <v>Tracy Stevenson</v>
      </c>
      <c r="AP1353" s="39"/>
      <c r="AQ1353" s="39">
        <f t="shared" si="53"/>
        <v>0</v>
      </c>
    </row>
    <row r="1354" spans="1:43" hidden="1" thickBot="1" x14ac:dyDescent="0.3">
      <c r="A1354" s="75">
        <v>1353</v>
      </c>
      <c r="B1354" s="64">
        <v>9</v>
      </c>
      <c r="C1354" s="74" t="str">
        <f>IF(G1354=1,AQ1354,IF(G1354="BLK",$AI$17," "))</f>
        <v xml:space="preserve"> </v>
      </c>
      <c r="D1354" s="129"/>
      <c r="E1354" s="55"/>
      <c r="F1354" s="56"/>
      <c r="G1354" s="58"/>
      <c r="H1354" s="58"/>
      <c r="I1354" s="58" t="str">
        <f>IF(C1354=$AI$10,$AJ$10," ")</f>
        <v xml:space="preserve"> </v>
      </c>
      <c r="J1354" s="55"/>
      <c r="K1354" s="55" t="s">
        <v>103</v>
      </c>
      <c r="L1354" s="55"/>
      <c r="M1354" s="55"/>
      <c r="N1354" s="56"/>
      <c r="O1354" s="55"/>
      <c r="P1354" s="55"/>
      <c r="Q1354" s="55"/>
      <c r="R1354" s="55"/>
      <c r="S1354" s="55"/>
      <c r="T1354" s="55"/>
      <c r="U1354" s="53" t="s">
        <v>186</v>
      </c>
      <c r="V1354" s="40" t="s">
        <v>133</v>
      </c>
      <c r="W1354" s="15"/>
      <c r="X1354" s="15"/>
      <c r="Y1354" s="15"/>
      <c r="Z1354" s="15" t="s">
        <v>70</v>
      </c>
      <c r="AA1354" s="15"/>
      <c r="AH1354" s="67"/>
      <c r="AI1354"/>
      <c r="AJ1354" s="67"/>
      <c r="AK1354"/>
      <c r="AO1354" s="39" t="str">
        <f t="shared" si="52"/>
        <v>BLANK</v>
      </c>
      <c r="AP1354" s="39"/>
      <c r="AQ1354" s="39">
        <f t="shared" si="53"/>
        <v>0</v>
      </c>
    </row>
    <row r="1355" spans="1:43" hidden="1" thickBot="1" x14ac:dyDescent="0.3">
      <c r="A1355" s="75">
        <v>1354</v>
      </c>
      <c r="B1355" s="64">
        <v>10</v>
      </c>
      <c r="C1355" s="66" t="str">
        <f>IF(G1355=1,AO1355," ")</f>
        <v xml:space="preserve"> </v>
      </c>
      <c r="D1355" s="65"/>
      <c r="E1355" s="55"/>
      <c r="F1355" s="56"/>
      <c r="G1355" s="58"/>
      <c r="H1355" s="58"/>
      <c r="I1355" s="58" t="str">
        <f>IF(C1355=$AI$10,$AJ$10," ")</f>
        <v xml:space="preserve"> </v>
      </c>
      <c r="J1355" s="55"/>
      <c r="K1355" s="55" t="s">
        <v>103</v>
      </c>
      <c r="L1355" s="55"/>
      <c r="M1355" s="55"/>
      <c r="N1355" s="56"/>
      <c r="O1355" s="55"/>
      <c r="P1355" s="55"/>
      <c r="Q1355" s="55"/>
      <c r="R1355" s="55"/>
      <c r="S1355" s="55"/>
      <c r="T1355" s="55"/>
      <c r="U1355" s="53" t="s">
        <v>186</v>
      </c>
      <c r="V1355" s="40" t="s">
        <v>133</v>
      </c>
      <c r="W1355" s="15"/>
      <c r="X1355" s="15"/>
      <c r="Y1355" s="15"/>
      <c r="Z1355" s="15" t="s">
        <v>70</v>
      </c>
      <c r="AA1355" s="15"/>
      <c r="AH1355" s="67"/>
      <c r="AI1355"/>
      <c r="AJ1355" s="67"/>
      <c r="AK1355"/>
      <c r="AO1355" s="39" t="str">
        <f t="shared" si="52"/>
        <v>Write In</v>
      </c>
      <c r="AP1355" s="39"/>
      <c r="AQ1355" s="39">
        <f t="shared" si="53"/>
        <v>0</v>
      </c>
    </row>
    <row r="1356" spans="1:43" ht="21.75" thickBot="1" x14ac:dyDescent="0.3">
      <c r="A1356" s="75">
        <v>1355</v>
      </c>
      <c r="B1356" s="64">
        <v>11</v>
      </c>
      <c r="C1356" s="92" t="s">
        <v>101</v>
      </c>
      <c r="D1356" s="91" t="s">
        <v>112</v>
      </c>
      <c r="E1356" s="87" t="s">
        <v>111</v>
      </c>
      <c r="F1356" s="90" t="s">
        <v>110</v>
      </c>
      <c r="G1356" s="113"/>
      <c r="H1356" s="87"/>
      <c r="I1356" s="87"/>
      <c r="J1356" s="86"/>
      <c r="K1356" s="86" t="s">
        <v>100</v>
      </c>
      <c r="L1356" s="87">
        <v>1037</v>
      </c>
      <c r="M1356" s="87" t="s">
        <v>109</v>
      </c>
      <c r="N1356" s="88"/>
      <c r="O1356" s="87"/>
      <c r="P1356" s="87" t="s">
        <v>108</v>
      </c>
      <c r="Q1356" s="87">
        <v>4</v>
      </c>
      <c r="R1356" s="87"/>
      <c r="S1356" s="86"/>
      <c r="T1356" s="85">
        <v>1</v>
      </c>
      <c r="U1356" s="84" t="s">
        <v>186</v>
      </c>
      <c r="V1356" s="40" t="s">
        <v>131</v>
      </c>
      <c r="W1356" s="15"/>
      <c r="X1356" s="15"/>
      <c r="Y1356" s="15"/>
      <c r="Z1356" s="15" t="s">
        <v>70</v>
      </c>
      <c r="AA1356" s="15"/>
      <c r="AH1356" s="67"/>
      <c r="AI1356"/>
      <c r="AJ1356" s="67"/>
      <c r="AK1356"/>
      <c r="AO1356" s="39">
        <f t="shared" si="52"/>
        <v>0</v>
      </c>
      <c r="AP1356" s="39"/>
      <c r="AQ1356" s="39" t="str">
        <f t="shared" si="53"/>
        <v>BOC District 4</v>
      </c>
    </row>
    <row r="1357" spans="1:43" thickBot="1" x14ac:dyDescent="0.3">
      <c r="A1357" s="75">
        <v>1356</v>
      </c>
      <c r="B1357" s="64">
        <v>12</v>
      </c>
      <c r="C1357" s="66" t="str">
        <f>IF(G1357=1,AQ1357," ")</f>
        <v>Julien Grhas</v>
      </c>
      <c r="D1357" s="71"/>
      <c r="E1357" s="82">
        <v>1037</v>
      </c>
      <c r="F1357" s="80">
        <v>183</v>
      </c>
      <c r="G1357" s="58">
        <v>1</v>
      </c>
      <c r="H1357" s="58">
        <f>G1357</f>
        <v>1</v>
      </c>
      <c r="I1357" s="58" t="str">
        <f>IF(C1357=$AI$13,$AJ$13," ")</f>
        <v>REP</v>
      </c>
      <c r="J1357" s="55" t="s">
        <v>104</v>
      </c>
      <c r="K1357" s="55" t="s">
        <v>100</v>
      </c>
      <c r="L1357" s="55"/>
      <c r="M1357" s="55"/>
      <c r="N1357" s="56"/>
      <c r="O1357" s="55"/>
      <c r="P1357" s="55"/>
      <c r="Q1357" s="55"/>
      <c r="R1357" s="55"/>
      <c r="S1357" s="55"/>
      <c r="T1357" s="54">
        <v>1</v>
      </c>
      <c r="U1357" s="53" t="s">
        <v>186</v>
      </c>
      <c r="V1357" s="40" t="s">
        <v>131</v>
      </c>
      <c r="W1357" s="15">
        <v>4</v>
      </c>
      <c r="X1357" s="15"/>
      <c r="Y1357" s="15"/>
      <c r="Z1357" s="15" t="s">
        <v>70</v>
      </c>
      <c r="AA1357" s="15"/>
      <c r="AB1357" s="4">
        <v>183</v>
      </c>
      <c r="AC1357" s="5" t="s">
        <v>187</v>
      </c>
      <c r="AD1357" s="83" t="s">
        <v>107</v>
      </c>
      <c r="AE1357" s="83"/>
      <c r="AH1357" s="67"/>
      <c r="AI1357"/>
      <c r="AJ1357" s="67"/>
      <c r="AK1357"/>
      <c r="AO1357" s="39">
        <f t="shared" si="52"/>
        <v>0</v>
      </c>
      <c r="AP1357" s="39"/>
      <c r="AQ1357" s="39" t="str">
        <f t="shared" si="53"/>
        <v>Julien Grhas</v>
      </c>
    </row>
    <row r="1358" spans="1:43" thickBot="1" x14ac:dyDescent="0.3">
      <c r="A1358" s="75">
        <v>1357</v>
      </c>
      <c r="B1358" s="64">
        <v>13</v>
      </c>
      <c r="C1358" s="66" t="str">
        <f>IF(G1358=1,AQ1358," ")</f>
        <v>Matthew Hardwick</v>
      </c>
      <c r="D1358" s="65"/>
      <c r="E1358" s="82">
        <v>1037</v>
      </c>
      <c r="F1358" s="80">
        <v>183</v>
      </c>
      <c r="G1358" s="58">
        <v>1</v>
      </c>
      <c r="H1358" s="58">
        <f>G1358</f>
        <v>1</v>
      </c>
      <c r="I1358" s="58" t="str">
        <f>IF(C1358=$AI$14,$AJ$14," ")</f>
        <v>REP</v>
      </c>
      <c r="J1358" s="55" t="s">
        <v>104</v>
      </c>
      <c r="K1358" s="55" t="s">
        <v>100</v>
      </c>
      <c r="L1358" s="55"/>
      <c r="M1358" s="55"/>
      <c r="N1358" s="56"/>
      <c r="O1358" s="55"/>
      <c r="P1358" s="55"/>
      <c r="Q1358" s="55"/>
      <c r="R1358" s="55"/>
      <c r="S1358" s="55"/>
      <c r="T1358" s="54">
        <v>1</v>
      </c>
      <c r="U1358" s="53" t="s">
        <v>186</v>
      </c>
      <c r="V1358" s="40" t="s">
        <v>131</v>
      </c>
      <c r="W1358" s="15">
        <v>4</v>
      </c>
      <c r="X1358" s="15"/>
      <c r="Y1358" s="15"/>
      <c r="Z1358" s="15" t="s">
        <v>70</v>
      </c>
      <c r="AA1358" s="15"/>
      <c r="AJ1358" s="67"/>
      <c r="AK1358"/>
      <c r="AO1358" s="39">
        <f t="shared" si="52"/>
        <v>0</v>
      </c>
      <c r="AP1358" s="39"/>
      <c r="AQ1358" s="39" t="str">
        <f t="shared" si="53"/>
        <v>Matthew Hardwick</v>
      </c>
    </row>
    <row r="1359" spans="1:43" thickBot="1" x14ac:dyDescent="0.3">
      <c r="A1359" s="75">
        <v>1358</v>
      </c>
      <c r="B1359" s="64">
        <v>14</v>
      </c>
      <c r="C1359" s="66" t="str">
        <f>IF(G1359=1,AQ1359," ")</f>
        <v>Yashica Marshall</v>
      </c>
      <c r="D1359" s="71"/>
      <c r="E1359" s="81">
        <v>1037</v>
      </c>
      <c r="F1359" s="80">
        <v>184</v>
      </c>
      <c r="G1359" s="58">
        <v>1</v>
      </c>
      <c r="H1359" s="58">
        <f>G1359</f>
        <v>1</v>
      </c>
      <c r="I1359" s="58" t="str">
        <f>IF(C1359=$AI$15,$AJ$15," ")</f>
        <v>DEM</v>
      </c>
      <c r="J1359" s="55" t="s">
        <v>104</v>
      </c>
      <c r="K1359" s="55" t="s">
        <v>100</v>
      </c>
      <c r="L1359" s="55"/>
      <c r="M1359" s="55"/>
      <c r="N1359" s="56"/>
      <c r="O1359" s="55"/>
      <c r="P1359" s="55"/>
      <c r="Q1359" s="55"/>
      <c r="R1359" s="55"/>
      <c r="S1359" s="55"/>
      <c r="T1359" s="54">
        <v>1</v>
      </c>
      <c r="U1359" s="53" t="s">
        <v>186</v>
      </c>
      <c r="V1359" s="40" t="s">
        <v>131</v>
      </c>
      <c r="W1359" s="15">
        <v>4</v>
      </c>
      <c r="X1359" s="15"/>
      <c r="Y1359" s="15"/>
      <c r="Z1359" s="15" t="s">
        <v>70</v>
      </c>
      <c r="AA1359" s="15"/>
      <c r="AB1359" s="4">
        <v>184</v>
      </c>
      <c r="AC1359" s="5" t="s">
        <v>187</v>
      </c>
      <c r="AD1359" s="5" t="s">
        <v>105</v>
      </c>
      <c r="AJ1359" s="67"/>
      <c r="AK1359"/>
      <c r="AO1359" s="39">
        <f t="shared" si="52"/>
        <v>0</v>
      </c>
      <c r="AP1359" s="39"/>
      <c r="AQ1359" s="39" t="str">
        <f t="shared" si="53"/>
        <v>Yashica Marshall</v>
      </c>
    </row>
    <row r="1360" spans="1:43" thickBot="1" x14ac:dyDescent="0.3">
      <c r="A1360" s="75">
        <v>1359</v>
      </c>
      <c r="B1360" s="64">
        <v>15</v>
      </c>
      <c r="C1360" s="66" t="str">
        <f>IF(G1360=1,AQ1360," ")</f>
        <v>Monique Sheffield</v>
      </c>
      <c r="D1360" s="71"/>
      <c r="E1360" s="81">
        <v>1037</v>
      </c>
      <c r="F1360" s="80">
        <v>184</v>
      </c>
      <c r="G1360" s="58">
        <v>1</v>
      </c>
      <c r="H1360" s="58">
        <f>G1360</f>
        <v>1</v>
      </c>
      <c r="I1360" s="58" t="str">
        <f>IF(C1360=$AI$16,$AJ$16," ")</f>
        <v>DEM</v>
      </c>
      <c r="J1360" s="55" t="s">
        <v>104</v>
      </c>
      <c r="K1360" s="55" t="s">
        <v>100</v>
      </c>
      <c r="L1360" s="55"/>
      <c r="M1360" s="55"/>
      <c r="N1360" s="56"/>
      <c r="O1360" s="55"/>
      <c r="P1360" s="55"/>
      <c r="Q1360" s="55"/>
      <c r="R1360" s="55"/>
      <c r="S1360" s="55"/>
      <c r="T1360" s="54">
        <v>1</v>
      </c>
      <c r="U1360" s="53" t="s">
        <v>186</v>
      </c>
      <c r="V1360" s="40" t="s">
        <v>131</v>
      </c>
      <c r="W1360" s="15">
        <v>4</v>
      </c>
      <c r="X1360" s="15"/>
      <c r="Y1360" s="15"/>
      <c r="Z1360" s="15" t="s">
        <v>70</v>
      </c>
      <c r="AA1360" s="15"/>
      <c r="AJ1360" s="67"/>
      <c r="AK1360"/>
      <c r="AO1360" s="39">
        <f t="shared" si="52"/>
        <v>0</v>
      </c>
      <c r="AP1360" s="39"/>
      <c r="AQ1360" s="39" t="str">
        <f t="shared" si="53"/>
        <v>Monique Sheffield</v>
      </c>
    </row>
    <row r="1361" spans="1:43" ht="15" x14ac:dyDescent="0.25">
      <c r="A1361" s="75">
        <v>1360</v>
      </c>
      <c r="B1361" s="64">
        <v>16</v>
      </c>
      <c r="C1361" s="74" t="str">
        <f>IF(G1361=1,AQ1361,IF(G1361="BLK",$AI$17," "))</f>
        <v xml:space="preserve"> </v>
      </c>
      <c r="D1361" s="129"/>
      <c r="E1361" s="55"/>
      <c r="F1361" s="56"/>
      <c r="G1361" s="58"/>
      <c r="H1361" s="58"/>
      <c r="I1361" s="58" t="str">
        <f>IF(C1361=$AI$17,$AJ$17," ")</f>
        <v xml:space="preserve"> </v>
      </c>
      <c r="J1361" s="55"/>
      <c r="K1361" s="55" t="s">
        <v>100</v>
      </c>
      <c r="L1361" s="55"/>
      <c r="M1361" s="55"/>
      <c r="N1361" s="56"/>
      <c r="O1361" s="55"/>
      <c r="P1361" s="55"/>
      <c r="Q1361" s="55"/>
      <c r="R1361" s="55"/>
      <c r="S1361" s="55"/>
      <c r="T1361" s="54">
        <v>1</v>
      </c>
      <c r="U1361" s="53" t="s">
        <v>186</v>
      </c>
      <c r="V1361" s="40" t="s">
        <v>131</v>
      </c>
      <c r="W1361" s="15">
        <v>4</v>
      </c>
      <c r="X1361" s="15"/>
      <c r="Y1361" s="15"/>
      <c r="Z1361" s="15" t="s">
        <v>70</v>
      </c>
      <c r="AA1361" s="15"/>
      <c r="AJ1361" s="67"/>
      <c r="AK1361"/>
      <c r="AO1361" s="39">
        <f t="shared" si="52"/>
        <v>0</v>
      </c>
      <c r="AP1361" s="39"/>
      <c r="AQ1361" s="39" t="str">
        <f t="shared" si="53"/>
        <v>BLANK</v>
      </c>
    </row>
    <row r="1362" spans="1:43" ht="15" x14ac:dyDescent="0.25">
      <c r="A1362" s="75">
        <v>1361</v>
      </c>
      <c r="B1362" s="64">
        <v>17</v>
      </c>
      <c r="C1362" s="66" t="str">
        <f>IF(G1362=1,AQ1362," ")</f>
        <v xml:space="preserve"> </v>
      </c>
      <c r="D1362" s="65"/>
      <c r="E1362" s="55"/>
      <c r="F1362" s="56"/>
      <c r="G1362" s="58"/>
      <c r="H1362" s="58"/>
      <c r="I1362" s="58" t="str">
        <f>IF(C1362=$AI$18,$AJ$18," ")</f>
        <v xml:space="preserve"> </v>
      </c>
      <c r="J1362" s="55"/>
      <c r="K1362" s="55" t="s">
        <v>100</v>
      </c>
      <c r="L1362" s="55"/>
      <c r="M1362" s="55"/>
      <c r="N1362" s="56"/>
      <c r="O1362" s="55"/>
      <c r="P1362" s="55"/>
      <c r="Q1362" s="55"/>
      <c r="R1362" s="55"/>
      <c r="S1362" s="55"/>
      <c r="T1362" s="54">
        <v>1</v>
      </c>
      <c r="U1362" s="53" t="s">
        <v>186</v>
      </c>
      <c r="V1362" s="40" t="s">
        <v>131</v>
      </c>
      <c r="W1362" s="15">
        <v>4</v>
      </c>
      <c r="X1362" s="15"/>
      <c r="Y1362" s="15"/>
      <c r="Z1362" s="15" t="s">
        <v>70</v>
      </c>
      <c r="AA1362" s="15"/>
      <c r="AJ1362" s="67"/>
      <c r="AK1362"/>
      <c r="AO1362" s="39">
        <f t="shared" si="52"/>
        <v>0</v>
      </c>
      <c r="AP1362" s="39"/>
      <c r="AQ1362" s="39" t="str">
        <f t="shared" si="53"/>
        <v>BLANK</v>
      </c>
    </row>
    <row r="1363" spans="1:43" ht="15" x14ac:dyDescent="0.25">
      <c r="A1363" s="75">
        <v>1362</v>
      </c>
      <c r="B1363" s="64">
        <v>18</v>
      </c>
      <c r="C1363" s="66" t="str">
        <f>IF(G1363=1,AQ1363," ")</f>
        <v xml:space="preserve"> </v>
      </c>
      <c r="D1363" s="65"/>
      <c r="E1363" s="55"/>
      <c r="F1363" s="56"/>
      <c r="G1363" s="58"/>
      <c r="H1363" s="58"/>
      <c r="I1363" s="58" t="str">
        <f>IF(C1363=$AI$19,$AJ$19," ")</f>
        <v xml:space="preserve"> </v>
      </c>
      <c r="J1363" s="55"/>
      <c r="K1363" s="55" t="s">
        <v>100</v>
      </c>
      <c r="L1363" s="55"/>
      <c r="M1363" s="55"/>
      <c r="N1363" s="56"/>
      <c r="O1363" s="55"/>
      <c r="P1363" s="55"/>
      <c r="Q1363" s="55"/>
      <c r="R1363" s="55"/>
      <c r="S1363" s="55"/>
      <c r="T1363" s="54">
        <v>1</v>
      </c>
      <c r="U1363" s="53" t="s">
        <v>186</v>
      </c>
      <c r="V1363" s="40" t="s">
        <v>131</v>
      </c>
      <c r="W1363" s="15">
        <v>4</v>
      </c>
      <c r="X1363" s="15"/>
      <c r="Y1363" s="15"/>
      <c r="Z1363" s="15" t="s">
        <v>70</v>
      </c>
      <c r="AA1363" s="15"/>
      <c r="AJ1363" s="67"/>
      <c r="AK1363"/>
      <c r="AO1363" s="39">
        <f t="shared" si="52"/>
        <v>0</v>
      </c>
      <c r="AP1363" s="39"/>
      <c r="AQ1363" s="39" t="str">
        <f t="shared" si="53"/>
        <v>Write In</v>
      </c>
    </row>
    <row r="1364" spans="1:43" thickBot="1" x14ac:dyDescent="0.3">
      <c r="A1364" s="75">
        <v>1363</v>
      </c>
      <c r="B1364" s="64">
        <v>19</v>
      </c>
      <c r="C1364" s="66"/>
      <c r="D1364" s="65"/>
      <c r="E1364" s="55"/>
      <c r="F1364" s="56"/>
      <c r="G1364" s="58"/>
      <c r="H1364" s="58"/>
      <c r="I1364" s="58"/>
      <c r="J1364" s="55"/>
      <c r="K1364" s="55"/>
      <c r="L1364" s="55"/>
      <c r="M1364" s="55"/>
      <c r="N1364" s="56"/>
      <c r="O1364" s="55"/>
      <c r="P1364" s="55"/>
      <c r="Q1364" s="55"/>
      <c r="R1364" s="55"/>
      <c r="S1364" s="55"/>
      <c r="T1364" s="54">
        <v>1</v>
      </c>
      <c r="U1364" s="53" t="s">
        <v>186</v>
      </c>
      <c r="V1364" s="40" t="s">
        <v>129</v>
      </c>
      <c r="W1364" s="15">
        <v>4</v>
      </c>
      <c r="X1364" s="15"/>
      <c r="Y1364" s="15"/>
      <c r="Z1364" s="15" t="s">
        <v>70</v>
      </c>
      <c r="AA1364" s="15"/>
      <c r="AJ1364" s="67"/>
      <c r="AK1364"/>
      <c r="AO1364" s="39">
        <f t="shared" si="52"/>
        <v>0</v>
      </c>
      <c r="AP1364" s="39"/>
      <c r="AQ1364" s="39">
        <f t="shared" si="53"/>
        <v>0</v>
      </c>
    </row>
    <row r="1365" spans="1:43" ht="16.5" thickBot="1" x14ac:dyDescent="0.3">
      <c r="A1365" s="75">
        <v>1364</v>
      </c>
      <c r="B1365" s="64">
        <v>20</v>
      </c>
      <c r="C1365" s="74" t="s">
        <v>98</v>
      </c>
      <c r="D1365" s="71"/>
      <c r="E1365" s="58"/>
      <c r="F1365" s="73"/>
      <c r="G1365" s="59">
        <v>0</v>
      </c>
      <c r="H1365" s="59">
        <v>0</v>
      </c>
      <c r="I1365" s="58"/>
      <c r="J1365" s="55"/>
      <c r="K1365" s="55" t="s">
        <v>97</v>
      </c>
      <c r="L1365" s="55"/>
      <c r="M1365" s="55"/>
      <c r="N1365" s="56"/>
      <c r="O1365" s="55"/>
      <c r="P1365" s="55"/>
      <c r="Q1365" s="55"/>
      <c r="R1365" s="55"/>
      <c r="S1365" s="55"/>
      <c r="T1365" s="54">
        <v>1</v>
      </c>
      <c r="U1365" s="53" t="s">
        <v>186</v>
      </c>
      <c r="V1365" s="40" t="s">
        <v>129</v>
      </c>
      <c r="W1365" s="15">
        <v>4</v>
      </c>
      <c r="X1365" s="15"/>
      <c r="Y1365" s="15"/>
      <c r="Z1365" s="15" t="s">
        <v>70</v>
      </c>
      <c r="AA1365" s="15"/>
      <c r="AJ1365" s="67"/>
      <c r="AK1365"/>
      <c r="AO1365" s="39">
        <f t="shared" si="52"/>
        <v>0</v>
      </c>
      <c r="AP1365" s="39"/>
      <c r="AQ1365" s="39">
        <f t="shared" si="53"/>
        <v>0</v>
      </c>
    </row>
    <row r="1366" spans="1:43" ht="16.5" thickBot="1" x14ac:dyDescent="0.3">
      <c r="A1366" s="75">
        <v>1365</v>
      </c>
      <c r="B1366" s="64">
        <v>21</v>
      </c>
      <c r="C1366" s="74" t="s">
        <v>96</v>
      </c>
      <c r="D1366" s="71"/>
      <c r="E1366" s="58"/>
      <c r="F1366" s="73"/>
      <c r="G1366" s="59">
        <v>0</v>
      </c>
      <c r="H1366" s="59">
        <v>0</v>
      </c>
      <c r="I1366" s="58"/>
      <c r="J1366" s="55"/>
      <c r="K1366" s="55" t="s">
        <v>95</v>
      </c>
      <c r="L1366" s="55"/>
      <c r="M1366" s="55"/>
      <c r="N1366" s="56"/>
      <c r="O1366" s="55"/>
      <c r="P1366" s="55"/>
      <c r="Q1366" s="55"/>
      <c r="R1366" s="55"/>
      <c r="S1366" s="55"/>
      <c r="T1366" s="54">
        <v>1</v>
      </c>
      <c r="U1366" s="53" t="s">
        <v>186</v>
      </c>
      <c r="V1366" s="40" t="s">
        <v>129</v>
      </c>
      <c r="W1366" s="15">
        <v>4</v>
      </c>
      <c r="X1366" s="15"/>
      <c r="Y1366" s="15"/>
      <c r="Z1366" s="15" t="s">
        <v>70</v>
      </c>
      <c r="AA1366" s="15"/>
      <c r="AJ1366" s="67"/>
      <c r="AK1366"/>
      <c r="AO1366" s="39">
        <f t="shared" si="52"/>
        <v>0</v>
      </c>
      <c r="AP1366" s="39"/>
      <c r="AQ1366" s="39">
        <f t="shared" si="53"/>
        <v>0</v>
      </c>
    </row>
    <row r="1367" spans="1:43" ht="16.5" thickBot="1" x14ac:dyDescent="0.3">
      <c r="A1367" s="75">
        <v>1366</v>
      </c>
      <c r="B1367" s="64">
        <v>22</v>
      </c>
      <c r="C1367" s="74" t="s">
        <v>94</v>
      </c>
      <c r="D1367" s="71"/>
      <c r="E1367" s="58"/>
      <c r="F1367" s="73"/>
      <c r="G1367" s="59">
        <v>0</v>
      </c>
      <c r="H1367" s="59">
        <v>0</v>
      </c>
      <c r="I1367" s="58"/>
      <c r="J1367" s="55"/>
      <c r="K1367" s="55" t="s">
        <v>93</v>
      </c>
      <c r="L1367" s="55"/>
      <c r="M1367" s="55"/>
      <c r="N1367" s="56"/>
      <c r="O1367" s="55"/>
      <c r="P1367" s="55"/>
      <c r="Q1367" s="55"/>
      <c r="R1367" s="55"/>
      <c r="S1367" s="55"/>
      <c r="T1367" s="54">
        <v>1</v>
      </c>
      <c r="U1367" s="53" t="s">
        <v>186</v>
      </c>
      <c r="V1367" s="40" t="s">
        <v>129</v>
      </c>
      <c r="W1367" s="15">
        <v>4</v>
      </c>
      <c r="X1367" s="15"/>
      <c r="Y1367" s="15"/>
      <c r="Z1367" s="15" t="s">
        <v>70</v>
      </c>
      <c r="AA1367" s="15"/>
      <c r="AJ1367" s="67"/>
      <c r="AK1367"/>
      <c r="AO1367" s="39">
        <f t="shared" si="52"/>
        <v>0</v>
      </c>
      <c r="AP1367" s="39"/>
      <c r="AQ1367" s="39">
        <f t="shared" si="53"/>
        <v>0</v>
      </c>
    </row>
    <row r="1368" spans="1:43" ht="16.5" thickBot="1" x14ac:dyDescent="0.3">
      <c r="A1368" s="75">
        <v>1367</v>
      </c>
      <c r="B1368" s="64">
        <v>23</v>
      </c>
      <c r="C1368" s="74" t="s">
        <v>77</v>
      </c>
      <c r="D1368" s="71"/>
      <c r="E1368" s="58"/>
      <c r="F1368" s="73"/>
      <c r="G1368" s="59">
        <v>0</v>
      </c>
      <c r="H1368" s="59">
        <v>0</v>
      </c>
      <c r="I1368" s="58"/>
      <c r="J1368" s="55"/>
      <c r="K1368" s="55" t="s">
        <v>77</v>
      </c>
      <c r="L1368" s="55"/>
      <c r="M1368" s="55"/>
      <c r="N1368" s="56"/>
      <c r="O1368" s="55"/>
      <c r="P1368" s="55"/>
      <c r="Q1368" s="55"/>
      <c r="R1368" s="55"/>
      <c r="S1368" s="55"/>
      <c r="T1368" s="54">
        <v>1</v>
      </c>
      <c r="U1368" s="53" t="s">
        <v>186</v>
      </c>
      <c r="V1368" s="40" t="s">
        <v>129</v>
      </c>
      <c r="W1368" s="15">
        <v>4</v>
      </c>
      <c r="X1368" s="15"/>
      <c r="Y1368" s="15"/>
      <c r="Z1368" s="15" t="s">
        <v>70</v>
      </c>
      <c r="AA1368" s="15"/>
      <c r="AJ1368" s="67"/>
      <c r="AK1368"/>
      <c r="AO1368" s="39">
        <f t="shared" si="52"/>
        <v>0</v>
      </c>
      <c r="AP1368" s="39"/>
      <c r="AQ1368" s="39">
        <f t="shared" si="53"/>
        <v>0</v>
      </c>
    </row>
    <row r="1369" spans="1:43" ht="16.5" thickBot="1" x14ac:dyDescent="0.3">
      <c r="A1369" s="75">
        <v>1368</v>
      </c>
      <c r="B1369" s="64">
        <v>24</v>
      </c>
      <c r="C1369" s="72" t="s">
        <v>92</v>
      </c>
      <c r="D1369" s="71"/>
      <c r="E1369" s="68"/>
      <c r="F1369" s="70"/>
      <c r="G1369" s="59">
        <v>0</v>
      </c>
      <c r="H1369" s="59">
        <v>0</v>
      </c>
      <c r="I1369" s="69"/>
      <c r="J1369" s="68"/>
      <c r="K1369" s="68" t="s">
        <v>91</v>
      </c>
      <c r="L1369" s="55"/>
      <c r="M1369" s="55"/>
      <c r="N1369" s="56"/>
      <c r="O1369" s="55"/>
      <c r="P1369" s="55"/>
      <c r="Q1369" s="55"/>
      <c r="R1369" s="55"/>
      <c r="S1369" s="55"/>
      <c r="T1369" s="54">
        <v>1</v>
      </c>
      <c r="U1369" s="53" t="s">
        <v>186</v>
      </c>
      <c r="V1369" s="40" t="s">
        <v>129</v>
      </c>
      <c r="W1369" s="15">
        <v>4</v>
      </c>
      <c r="X1369" s="15"/>
      <c r="Y1369" s="15"/>
      <c r="Z1369" s="15" t="s">
        <v>70</v>
      </c>
      <c r="AA1369" s="15"/>
      <c r="AH1369" s="67"/>
      <c r="AI1369"/>
      <c r="AJ1369" s="67"/>
      <c r="AK1369"/>
      <c r="AO1369" s="39">
        <f t="shared" si="52"/>
        <v>0</v>
      </c>
      <c r="AP1369" s="39"/>
      <c r="AQ1369" s="39">
        <f t="shared" si="53"/>
        <v>0</v>
      </c>
    </row>
    <row r="1370" spans="1:43" x14ac:dyDescent="0.25">
      <c r="A1370" s="75">
        <v>1369</v>
      </c>
      <c r="B1370" s="64">
        <v>25</v>
      </c>
      <c r="C1370" s="66"/>
      <c r="D1370" s="65"/>
      <c r="E1370" s="55"/>
      <c r="F1370" s="56"/>
      <c r="G1370" s="59"/>
      <c r="H1370" s="58"/>
      <c r="I1370" s="58"/>
      <c r="J1370" s="55"/>
      <c r="K1370" s="55"/>
      <c r="L1370" s="55"/>
      <c r="M1370" s="55"/>
      <c r="N1370" s="56"/>
      <c r="O1370" s="55"/>
      <c r="P1370" s="55"/>
      <c r="Q1370" s="55"/>
      <c r="R1370" s="55"/>
      <c r="S1370" s="55"/>
      <c r="T1370" s="54">
        <v>1</v>
      </c>
      <c r="U1370" s="53" t="s">
        <v>186</v>
      </c>
      <c r="V1370" s="40" t="s">
        <v>129</v>
      </c>
      <c r="W1370" s="15">
        <v>4</v>
      </c>
      <c r="X1370" s="15"/>
      <c r="Y1370" s="15"/>
      <c r="Z1370" s="15" t="s">
        <v>70</v>
      </c>
      <c r="AA1370" s="15"/>
      <c r="AH1370" s="67"/>
      <c r="AI1370"/>
      <c r="AJ1370" s="67"/>
      <c r="AK1370"/>
      <c r="AO1370" s="39">
        <f t="shared" si="52"/>
        <v>0</v>
      </c>
      <c r="AP1370" s="39"/>
      <c r="AQ1370" s="39">
        <f t="shared" si="53"/>
        <v>0</v>
      </c>
    </row>
    <row r="1371" spans="1:43" x14ac:dyDescent="0.25">
      <c r="A1371" s="75">
        <v>1370</v>
      </c>
      <c r="B1371" s="64">
        <v>26</v>
      </c>
      <c r="C1371" s="63" t="s">
        <v>90</v>
      </c>
      <c r="D1371" s="62"/>
      <c r="E1371" s="61">
        <f>SUBTOTAL(9,G1349:G1369)</f>
        <v>4</v>
      </c>
      <c r="F1371" s="60"/>
      <c r="G1371" s="59"/>
      <c r="H1371" s="58"/>
      <c r="I1371" s="57"/>
      <c r="J1371" s="55"/>
      <c r="K1371" s="55" t="s">
        <v>89</v>
      </c>
      <c r="L1371" s="55"/>
      <c r="M1371" s="55"/>
      <c r="N1371" s="56"/>
      <c r="O1371" s="55"/>
      <c r="P1371" s="55"/>
      <c r="Q1371" s="55"/>
      <c r="R1371" s="55"/>
      <c r="S1371" s="55"/>
      <c r="T1371" s="54">
        <v>1</v>
      </c>
      <c r="U1371" s="53" t="s">
        <v>186</v>
      </c>
      <c r="V1371" s="40" t="s">
        <v>129</v>
      </c>
      <c r="W1371" s="15">
        <v>4</v>
      </c>
      <c r="X1371" s="15"/>
      <c r="Y1371" s="15"/>
      <c r="Z1371" s="15" t="s">
        <v>70</v>
      </c>
      <c r="AA1371" s="15"/>
      <c r="AH1371" s="67"/>
      <c r="AI1371"/>
      <c r="AJ1371" s="67"/>
      <c r="AK1371"/>
      <c r="AO1371" s="39">
        <f t="shared" si="52"/>
        <v>0</v>
      </c>
      <c r="AP1371" s="39"/>
      <c r="AQ1371" s="39">
        <f t="shared" si="53"/>
        <v>0</v>
      </c>
    </row>
    <row r="1372" spans="1:43" ht="16.5" thickBot="1" x14ac:dyDescent="0.3">
      <c r="A1372" s="75">
        <v>1371</v>
      </c>
      <c r="B1372" s="52">
        <v>27</v>
      </c>
      <c r="C1372" s="51" t="s">
        <v>88</v>
      </c>
      <c r="D1372" s="50"/>
      <c r="E1372" s="49">
        <f>SUBTOTAL(9,H1349:H1369)</f>
        <v>4</v>
      </c>
      <c r="F1372" s="48">
        <f>SUBTOTAL(9,H1349:H1365)</f>
        <v>4</v>
      </c>
      <c r="G1372" s="47"/>
      <c r="H1372" s="46"/>
      <c r="I1372" s="46"/>
      <c r="J1372" s="45"/>
      <c r="K1372" s="43" t="s">
        <v>87</v>
      </c>
      <c r="L1372" s="43"/>
      <c r="M1372" s="43"/>
      <c r="N1372" s="44"/>
      <c r="O1372" s="43"/>
      <c r="P1372" s="43"/>
      <c r="Q1372" s="43"/>
      <c r="R1372" s="43"/>
      <c r="S1372" s="43"/>
      <c r="T1372" s="42">
        <v>1</v>
      </c>
      <c r="U1372" s="41" t="s">
        <v>186</v>
      </c>
      <c r="V1372" s="40" t="s">
        <v>129</v>
      </c>
      <c r="W1372" s="15">
        <v>4</v>
      </c>
      <c r="X1372" s="15"/>
      <c r="Y1372" s="15"/>
      <c r="Z1372" s="15" t="s">
        <v>70</v>
      </c>
      <c r="AA1372" s="15"/>
      <c r="AH1372" s="67"/>
      <c r="AI1372"/>
      <c r="AJ1372" s="67"/>
      <c r="AK1372"/>
      <c r="AO1372" s="39">
        <f t="shared" si="52"/>
        <v>0</v>
      </c>
      <c r="AP1372" s="39"/>
      <c r="AQ1372" s="39">
        <f t="shared" si="53"/>
        <v>0</v>
      </c>
    </row>
    <row r="1373" spans="1:43" ht="16.5" thickBot="1" x14ac:dyDescent="0.3">
      <c r="A1373" s="38">
        <v>1372</v>
      </c>
      <c r="G1373" s="13"/>
      <c r="U1373" s="2" t="s">
        <v>83</v>
      </c>
      <c r="V1373" s="40"/>
      <c r="W1373" s="15"/>
      <c r="X1373" s="15"/>
      <c r="Y1373" s="15"/>
      <c r="Z1373" s="15" t="s">
        <v>70</v>
      </c>
      <c r="AA1373" s="15"/>
      <c r="AH1373" s="67"/>
      <c r="AI1373"/>
      <c r="AJ1373" s="67"/>
      <c r="AK1373"/>
      <c r="AO1373" s="39">
        <f t="shared" si="52"/>
        <v>0</v>
      </c>
      <c r="AP1373" s="39"/>
      <c r="AQ1373" s="39">
        <f t="shared" si="53"/>
        <v>0</v>
      </c>
    </row>
    <row r="1374" spans="1:43" x14ac:dyDescent="0.25">
      <c r="A1374" s="75">
        <v>1373</v>
      </c>
      <c r="B1374" s="105">
        <v>1</v>
      </c>
      <c r="C1374" s="104" t="s">
        <v>15</v>
      </c>
      <c r="D1374" s="103"/>
      <c r="E1374" s="101"/>
      <c r="F1374" s="102"/>
      <c r="G1374" s="101" t="s">
        <v>183</v>
      </c>
      <c r="H1374" s="98"/>
      <c r="I1374" s="98"/>
      <c r="J1374" s="98"/>
      <c r="K1374" s="100" t="s">
        <v>118</v>
      </c>
      <c r="L1374" s="98"/>
      <c r="M1374" s="98"/>
      <c r="N1374" s="99"/>
      <c r="O1374" s="98"/>
      <c r="P1374" s="98"/>
      <c r="Q1374" s="98"/>
      <c r="R1374" s="98"/>
      <c r="S1374" s="98"/>
      <c r="T1374" s="97">
        <v>2</v>
      </c>
      <c r="U1374" s="96" t="s">
        <v>183</v>
      </c>
      <c r="V1374" s="40" t="s">
        <v>135</v>
      </c>
      <c r="W1374" s="15"/>
      <c r="X1374" s="15"/>
      <c r="Y1374" s="15"/>
      <c r="Z1374" s="15" t="s">
        <v>70</v>
      </c>
      <c r="AA1374" s="15"/>
      <c r="AH1374" s="67"/>
      <c r="AI1374"/>
      <c r="AJ1374" s="67"/>
      <c r="AK1374"/>
      <c r="AO1374" s="39">
        <f t="shared" si="52"/>
        <v>0</v>
      </c>
      <c r="AP1374" s="39"/>
      <c r="AQ1374" s="39">
        <f t="shared" si="53"/>
        <v>0</v>
      </c>
    </row>
    <row r="1375" spans="1:43" ht="16.5" thickBot="1" x14ac:dyDescent="0.3">
      <c r="A1375" s="75">
        <v>1374</v>
      </c>
      <c r="B1375" s="64">
        <v>2</v>
      </c>
      <c r="C1375" s="66" t="s">
        <v>116</v>
      </c>
      <c r="D1375" s="65"/>
      <c r="E1375" s="55"/>
      <c r="F1375" s="56"/>
      <c r="H1375" s="55"/>
      <c r="I1375" s="58"/>
      <c r="J1375" s="55"/>
      <c r="K1375" s="55" t="s">
        <v>115</v>
      </c>
      <c r="L1375" s="55"/>
      <c r="M1375" s="55"/>
      <c r="N1375" s="56"/>
      <c r="O1375" s="55"/>
      <c r="P1375" s="55"/>
      <c r="Q1375" s="55"/>
      <c r="R1375" s="55"/>
      <c r="S1375" s="55"/>
      <c r="T1375" s="54">
        <v>2</v>
      </c>
      <c r="U1375" s="53" t="s">
        <v>183</v>
      </c>
      <c r="V1375" s="40" t="s">
        <v>134</v>
      </c>
      <c r="W1375" s="15"/>
      <c r="X1375" s="15"/>
      <c r="Y1375" s="15"/>
      <c r="Z1375" s="15" t="s">
        <v>70</v>
      </c>
      <c r="AA1375" s="15"/>
      <c r="AH1375" s="67"/>
      <c r="AI1375"/>
      <c r="AJ1375" s="67"/>
      <c r="AK1375"/>
      <c r="AO1375" s="39">
        <f t="shared" si="52"/>
        <v>0</v>
      </c>
      <c r="AP1375" s="39"/>
      <c r="AQ1375" s="39">
        <f t="shared" si="53"/>
        <v>0</v>
      </c>
    </row>
    <row r="1376" spans="1:43" ht="16.5" hidden="1" thickBot="1" x14ac:dyDescent="0.3">
      <c r="A1376" s="75">
        <v>1375</v>
      </c>
      <c r="B1376" s="64">
        <v>3</v>
      </c>
      <c r="C1376" s="79" t="s">
        <v>113</v>
      </c>
      <c r="D1376" s="78"/>
      <c r="E1376" s="55"/>
      <c r="F1376" s="56"/>
      <c r="H1376" s="55"/>
      <c r="I1376" s="58"/>
      <c r="J1376" s="55"/>
      <c r="K1376" s="55" t="s">
        <v>103</v>
      </c>
      <c r="L1376" s="55"/>
      <c r="M1376" s="55"/>
      <c r="N1376" s="56"/>
      <c r="O1376" s="55"/>
      <c r="P1376" s="55"/>
      <c r="Q1376" s="55"/>
      <c r="R1376" s="55"/>
      <c r="S1376" s="55"/>
      <c r="T1376" s="55"/>
      <c r="U1376" s="53" t="s">
        <v>183</v>
      </c>
      <c r="V1376" s="40" t="s">
        <v>133</v>
      </c>
      <c r="W1376" s="15"/>
      <c r="X1376" s="15"/>
      <c r="Y1376" s="15"/>
      <c r="Z1376" s="15" t="s">
        <v>70</v>
      </c>
      <c r="AA1376" s="15"/>
      <c r="AH1376" s="67"/>
      <c r="AI1376"/>
      <c r="AJ1376" s="67"/>
      <c r="AK1376"/>
      <c r="AO1376" s="39" t="str">
        <f t="shared" si="52"/>
        <v>BOC District 2</v>
      </c>
      <c r="AP1376" s="39"/>
      <c r="AQ1376" s="39">
        <f t="shared" si="53"/>
        <v>0</v>
      </c>
    </row>
    <row r="1377" spans="1:43" hidden="1" thickBot="1" x14ac:dyDescent="0.3">
      <c r="A1377" s="75">
        <v>1376</v>
      </c>
      <c r="B1377" s="64">
        <v>4</v>
      </c>
      <c r="C1377" s="66" t="str">
        <f>IF(G1377=1,AO1377," ")</f>
        <v xml:space="preserve"> </v>
      </c>
      <c r="D1377" s="65"/>
      <c r="E1377" s="55"/>
      <c r="F1377" s="56"/>
      <c r="G1377" s="58"/>
      <c r="H1377" s="58"/>
      <c r="I1377" s="58" t="str">
        <f>IF(C1377=$AI$5,$AJ$5," ")</f>
        <v xml:space="preserve"> </v>
      </c>
      <c r="J1377" s="55"/>
      <c r="K1377" s="55" t="s">
        <v>103</v>
      </c>
      <c r="L1377" s="55"/>
      <c r="M1377" s="55"/>
      <c r="N1377" s="56"/>
      <c r="O1377" s="55"/>
      <c r="P1377" s="55"/>
      <c r="Q1377" s="55"/>
      <c r="R1377" s="55"/>
      <c r="S1377" s="55"/>
      <c r="T1377" s="55"/>
      <c r="U1377" s="53" t="s">
        <v>183</v>
      </c>
      <c r="V1377" s="40" t="s">
        <v>133</v>
      </c>
      <c r="W1377" s="15"/>
      <c r="X1377" s="15"/>
      <c r="Y1377" s="15"/>
      <c r="Z1377" s="15" t="s">
        <v>70</v>
      </c>
      <c r="AA1377" s="15"/>
      <c r="AH1377" s="67"/>
      <c r="AI1377"/>
      <c r="AJ1377" s="67"/>
      <c r="AK1377"/>
      <c r="AO1377" s="39" t="str">
        <f t="shared" si="52"/>
        <v xml:space="preserve">Alicia Adams </v>
      </c>
      <c r="AP1377" s="39"/>
      <c r="AQ1377" s="39">
        <f t="shared" si="53"/>
        <v>0</v>
      </c>
    </row>
    <row r="1378" spans="1:43" hidden="1" thickBot="1" x14ac:dyDescent="0.3">
      <c r="A1378" s="75">
        <v>1377</v>
      </c>
      <c r="B1378" s="64">
        <v>5</v>
      </c>
      <c r="C1378" s="66" t="str">
        <f>IF(G1378=1,AO1378," ")</f>
        <v xml:space="preserve"> </v>
      </c>
      <c r="D1378" s="65"/>
      <c r="E1378" s="55"/>
      <c r="F1378" s="56"/>
      <c r="G1378" s="58"/>
      <c r="H1378" s="58"/>
      <c r="I1378" s="58" t="str">
        <f>IF(C1378=$AI$6,$AJ$6," ")</f>
        <v xml:space="preserve"> </v>
      </c>
      <c r="J1378" s="55"/>
      <c r="K1378" s="55" t="s">
        <v>103</v>
      </c>
      <c r="L1378" s="55"/>
      <c r="M1378" s="55"/>
      <c r="N1378" s="56"/>
      <c r="O1378" s="55"/>
      <c r="P1378" s="55"/>
      <c r="Q1378" s="55"/>
      <c r="R1378" s="55"/>
      <c r="S1378" s="55"/>
      <c r="T1378" s="55"/>
      <c r="U1378" s="53" t="s">
        <v>183</v>
      </c>
      <c r="V1378" s="40" t="s">
        <v>133</v>
      </c>
      <c r="W1378" s="15"/>
      <c r="X1378" s="15"/>
      <c r="Y1378" s="15"/>
      <c r="Z1378" s="15" t="s">
        <v>70</v>
      </c>
      <c r="AA1378" s="15"/>
      <c r="AH1378" s="67"/>
      <c r="AI1378"/>
      <c r="AJ1378" s="67"/>
      <c r="AK1378"/>
      <c r="AO1378" s="39" t="str">
        <f t="shared" si="52"/>
        <v>Erick Allen</v>
      </c>
      <c r="AP1378" s="39"/>
      <c r="AQ1378" s="39">
        <f t="shared" si="53"/>
        <v>0</v>
      </c>
    </row>
    <row r="1379" spans="1:43" hidden="1" thickBot="1" x14ac:dyDescent="0.3">
      <c r="A1379" s="75">
        <v>1378</v>
      </c>
      <c r="B1379" s="64">
        <v>6</v>
      </c>
      <c r="C1379" s="66" t="str">
        <f>IF(G1379=1,AO1379," ")</f>
        <v xml:space="preserve"> </v>
      </c>
      <c r="D1379" s="65"/>
      <c r="E1379" s="55"/>
      <c r="F1379" s="56"/>
      <c r="G1379" s="58"/>
      <c r="H1379" s="58"/>
      <c r="I1379" s="58" t="str">
        <f>IF(C1379=$AI$7,$AJ$7," ")</f>
        <v xml:space="preserve"> </v>
      </c>
      <c r="J1379" s="55"/>
      <c r="K1379" s="55" t="s">
        <v>103</v>
      </c>
      <c r="L1379" s="55"/>
      <c r="M1379" s="55"/>
      <c r="N1379" s="56"/>
      <c r="O1379" s="55"/>
      <c r="P1379" s="55"/>
      <c r="Q1379" s="55"/>
      <c r="R1379" s="55"/>
      <c r="S1379" s="55"/>
      <c r="T1379" s="55"/>
      <c r="U1379" s="53" t="s">
        <v>183</v>
      </c>
      <c r="V1379" s="40" t="s">
        <v>133</v>
      </c>
      <c r="W1379" s="15"/>
      <c r="X1379" s="15"/>
      <c r="Y1379" s="15"/>
      <c r="Z1379" s="15" t="s">
        <v>70</v>
      </c>
      <c r="AA1379" s="15"/>
      <c r="AH1379" s="67"/>
      <c r="AI1379"/>
      <c r="AJ1379" s="67"/>
      <c r="AK1379"/>
      <c r="AO1379" s="39" t="str">
        <f t="shared" si="52"/>
        <v>Jaha V. Howard</v>
      </c>
      <c r="AP1379" s="39"/>
      <c r="AQ1379" s="39">
        <f t="shared" si="53"/>
        <v>0</v>
      </c>
    </row>
    <row r="1380" spans="1:43" hidden="1" thickBot="1" x14ac:dyDescent="0.3">
      <c r="A1380" s="75">
        <v>1379</v>
      </c>
      <c r="B1380" s="64">
        <v>7</v>
      </c>
      <c r="C1380" s="66" t="str">
        <f>IF(G1380=1,AO1380," ")</f>
        <v xml:space="preserve"> </v>
      </c>
      <c r="D1380" s="65"/>
      <c r="E1380" s="55"/>
      <c r="F1380" s="56"/>
      <c r="G1380" s="58"/>
      <c r="H1380" s="58"/>
      <c r="I1380" s="58" t="str">
        <f>IF(C1380=$AI$8,$AJ$8," ")</f>
        <v xml:space="preserve"> </v>
      </c>
      <c r="J1380" s="55"/>
      <c r="K1380" s="55" t="s">
        <v>103</v>
      </c>
      <c r="L1380" s="55"/>
      <c r="M1380" s="55"/>
      <c r="N1380" s="56"/>
      <c r="O1380" s="55"/>
      <c r="P1380" s="55"/>
      <c r="Q1380" s="55"/>
      <c r="R1380" s="55"/>
      <c r="S1380" s="55"/>
      <c r="T1380" s="55"/>
      <c r="U1380" s="53" t="s">
        <v>183</v>
      </c>
      <c r="V1380" s="40" t="s">
        <v>133</v>
      </c>
      <c r="W1380" s="15"/>
      <c r="X1380" s="15"/>
      <c r="Y1380" s="15"/>
      <c r="Z1380" s="15" t="s">
        <v>70</v>
      </c>
      <c r="AA1380" s="15"/>
      <c r="AH1380" s="67"/>
      <c r="AI1380"/>
      <c r="AJ1380" s="67"/>
      <c r="AK1380"/>
      <c r="AO1380" s="39" t="str">
        <f t="shared" si="52"/>
        <v>Tanisha Whorton</v>
      </c>
      <c r="AP1380" s="39"/>
      <c r="AQ1380" s="39">
        <f t="shared" si="53"/>
        <v>0</v>
      </c>
    </row>
    <row r="1381" spans="1:43" hidden="1" thickBot="1" x14ac:dyDescent="0.3">
      <c r="A1381" s="75">
        <v>1380</v>
      </c>
      <c r="B1381" s="64">
        <v>8</v>
      </c>
      <c r="C1381" s="66" t="str">
        <f>IF(G1381=1,AO1381," ")</f>
        <v xml:space="preserve"> </v>
      </c>
      <c r="D1381" s="65"/>
      <c r="E1381" s="55"/>
      <c r="F1381" s="56"/>
      <c r="G1381" s="58"/>
      <c r="H1381" s="58"/>
      <c r="I1381" s="58" t="str">
        <f>IF(C1381=$AI$9,$AJ$9," ")</f>
        <v xml:space="preserve"> </v>
      </c>
      <c r="J1381" s="55"/>
      <c r="K1381" s="55" t="s">
        <v>103</v>
      </c>
      <c r="L1381" s="55"/>
      <c r="M1381" s="55"/>
      <c r="N1381" s="56"/>
      <c r="O1381" s="55"/>
      <c r="P1381" s="55"/>
      <c r="Q1381" s="55"/>
      <c r="R1381" s="55"/>
      <c r="S1381" s="55"/>
      <c r="T1381" s="55"/>
      <c r="U1381" s="53" t="s">
        <v>183</v>
      </c>
      <c r="V1381" s="40" t="s">
        <v>133</v>
      </c>
      <c r="W1381" s="15"/>
      <c r="X1381" s="15"/>
      <c r="Y1381" s="15"/>
      <c r="Z1381" s="15" t="s">
        <v>70</v>
      </c>
      <c r="AA1381" s="15"/>
      <c r="AH1381" s="67"/>
      <c r="AI1381"/>
      <c r="AJ1381" s="67"/>
      <c r="AK1381"/>
      <c r="AO1381" s="39" t="str">
        <f t="shared" si="52"/>
        <v>Tracy Stevenson</v>
      </c>
      <c r="AP1381" s="39"/>
      <c r="AQ1381" s="39">
        <f t="shared" si="53"/>
        <v>0</v>
      </c>
    </row>
    <row r="1382" spans="1:43" hidden="1" thickBot="1" x14ac:dyDescent="0.3">
      <c r="A1382" s="75">
        <v>1381</v>
      </c>
      <c r="B1382" s="64">
        <v>9</v>
      </c>
      <c r="C1382" s="74" t="str">
        <f>IF(G1382=1,AQ1382,IF(G1382="BLK",$AI$17," "))</f>
        <v xml:space="preserve"> </v>
      </c>
      <c r="D1382" s="129"/>
      <c r="E1382" s="55"/>
      <c r="F1382" s="56"/>
      <c r="G1382" s="58"/>
      <c r="H1382" s="58"/>
      <c r="I1382" s="58" t="str">
        <f>IF(C1382=$AI$10,$AJ$10," ")</f>
        <v xml:space="preserve"> </v>
      </c>
      <c r="J1382" s="55"/>
      <c r="K1382" s="55" t="s">
        <v>103</v>
      </c>
      <c r="L1382" s="55"/>
      <c r="M1382" s="55"/>
      <c r="N1382" s="56"/>
      <c r="O1382" s="55"/>
      <c r="P1382" s="55"/>
      <c r="Q1382" s="55"/>
      <c r="R1382" s="55"/>
      <c r="S1382" s="55"/>
      <c r="T1382" s="55"/>
      <c r="U1382" s="53" t="s">
        <v>183</v>
      </c>
      <c r="V1382" s="40" t="s">
        <v>133</v>
      </c>
      <c r="W1382" s="15"/>
      <c r="X1382" s="15"/>
      <c r="Y1382" s="15"/>
      <c r="Z1382" s="15" t="s">
        <v>70</v>
      </c>
      <c r="AA1382" s="15"/>
      <c r="AH1382" s="67"/>
      <c r="AI1382"/>
      <c r="AJ1382" s="67"/>
      <c r="AK1382"/>
      <c r="AO1382" s="39" t="str">
        <f t="shared" si="52"/>
        <v>BLANK</v>
      </c>
      <c r="AP1382" s="39"/>
      <c r="AQ1382" s="39">
        <f t="shared" si="53"/>
        <v>0</v>
      </c>
    </row>
    <row r="1383" spans="1:43" hidden="1" thickBot="1" x14ac:dyDescent="0.3">
      <c r="A1383" s="75">
        <v>1382</v>
      </c>
      <c r="B1383" s="64">
        <v>10</v>
      </c>
      <c r="C1383" s="66" t="str">
        <f>IF(G1383=1,AO1383," ")</f>
        <v xml:space="preserve"> </v>
      </c>
      <c r="D1383" s="65"/>
      <c r="E1383" s="55"/>
      <c r="F1383" s="56"/>
      <c r="G1383" s="58"/>
      <c r="H1383" s="58"/>
      <c r="I1383" s="58" t="str">
        <f>IF(C1383=$AI$10,$AJ$10," ")</f>
        <v xml:space="preserve"> </v>
      </c>
      <c r="J1383" s="55"/>
      <c r="K1383" s="55" t="s">
        <v>103</v>
      </c>
      <c r="L1383" s="55"/>
      <c r="M1383" s="55"/>
      <c r="N1383" s="56"/>
      <c r="O1383" s="55"/>
      <c r="P1383" s="55"/>
      <c r="Q1383" s="55"/>
      <c r="R1383" s="55"/>
      <c r="S1383" s="55"/>
      <c r="T1383" s="55"/>
      <c r="U1383" s="53" t="s">
        <v>183</v>
      </c>
      <c r="V1383" s="40" t="s">
        <v>133</v>
      </c>
      <c r="W1383" s="15"/>
      <c r="X1383" s="15"/>
      <c r="Y1383" s="15"/>
      <c r="Z1383" s="15" t="s">
        <v>70</v>
      </c>
      <c r="AA1383" s="15"/>
      <c r="AH1383" s="67"/>
      <c r="AI1383"/>
      <c r="AJ1383" s="67"/>
      <c r="AK1383"/>
      <c r="AO1383" s="39" t="str">
        <f t="shared" si="52"/>
        <v>Write In</v>
      </c>
      <c r="AP1383" s="39"/>
      <c r="AQ1383" s="39">
        <f t="shared" si="53"/>
        <v>0</v>
      </c>
    </row>
    <row r="1384" spans="1:43" ht="21.75" thickBot="1" x14ac:dyDescent="0.3">
      <c r="A1384" s="75">
        <v>1383</v>
      </c>
      <c r="B1384" s="64">
        <v>11</v>
      </c>
      <c r="C1384" s="92" t="s">
        <v>101</v>
      </c>
      <c r="D1384" s="91" t="s">
        <v>112</v>
      </c>
      <c r="E1384" s="87" t="s">
        <v>111</v>
      </c>
      <c r="F1384" s="90" t="s">
        <v>110</v>
      </c>
      <c r="G1384" s="113"/>
      <c r="H1384" s="87"/>
      <c r="I1384" s="87"/>
      <c r="J1384" s="86"/>
      <c r="K1384" s="86" t="s">
        <v>100</v>
      </c>
      <c r="L1384" s="117">
        <v>1023</v>
      </c>
      <c r="M1384" s="117">
        <v>1029</v>
      </c>
      <c r="N1384" s="118"/>
      <c r="O1384" s="117"/>
      <c r="P1384" s="117" t="s">
        <v>109</v>
      </c>
      <c r="Q1384" s="87">
        <v>4</v>
      </c>
      <c r="R1384" s="87"/>
      <c r="S1384" s="86"/>
      <c r="T1384" s="85">
        <v>2</v>
      </c>
      <c r="U1384" s="84" t="s">
        <v>183</v>
      </c>
      <c r="V1384" s="40" t="s">
        <v>131</v>
      </c>
      <c r="W1384" s="15"/>
      <c r="X1384" s="15"/>
      <c r="Y1384" s="15"/>
      <c r="Z1384" s="15" t="s">
        <v>70</v>
      </c>
      <c r="AA1384" s="15"/>
      <c r="AH1384" s="67"/>
      <c r="AI1384"/>
      <c r="AJ1384" s="67"/>
      <c r="AK1384"/>
      <c r="AO1384" s="39">
        <f t="shared" si="52"/>
        <v>0</v>
      </c>
      <c r="AP1384" s="39"/>
      <c r="AQ1384" s="39" t="str">
        <f t="shared" si="53"/>
        <v>BOC District 4</v>
      </c>
    </row>
    <row r="1385" spans="1:43" thickBot="1" x14ac:dyDescent="0.3">
      <c r="A1385" s="75">
        <v>1384</v>
      </c>
      <c r="B1385" s="64">
        <v>12</v>
      </c>
      <c r="C1385" s="66" t="str">
        <f>IF(G1385=1,AQ1385," ")</f>
        <v>Julien Grhas</v>
      </c>
      <c r="D1385" s="71"/>
      <c r="E1385" s="115">
        <v>1023</v>
      </c>
      <c r="F1385" s="80">
        <v>189</v>
      </c>
      <c r="G1385" s="58">
        <v>1</v>
      </c>
      <c r="H1385" s="58">
        <f>G1385</f>
        <v>1</v>
      </c>
      <c r="I1385" s="58" t="str">
        <f>IF(C1385=$AI$13,$AJ$13," ")</f>
        <v>REP</v>
      </c>
      <c r="J1385" s="55" t="s">
        <v>104</v>
      </c>
      <c r="K1385" s="55" t="s">
        <v>100</v>
      </c>
      <c r="L1385" s="55"/>
      <c r="M1385" s="55"/>
      <c r="N1385" s="56"/>
      <c r="O1385" s="55"/>
      <c r="P1385" s="55"/>
      <c r="Q1385" s="55"/>
      <c r="R1385" s="55"/>
      <c r="S1385" s="55"/>
      <c r="T1385" s="54">
        <v>2</v>
      </c>
      <c r="U1385" s="53" t="s">
        <v>183</v>
      </c>
      <c r="V1385" s="40" t="s">
        <v>131</v>
      </c>
      <c r="W1385" s="15">
        <v>4</v>
      </c>
      <c r="X1385" s="15"/>
      <c r="Y1385" s="15"/>
      <c r="Z1385" s="15" t="s">
        <v>70</v>
      </c>
      <c r="AA1385" s="15"/>
      <c r="AB1385" s="4">
        <v>189</v>
      </c>
      <c r="AC1385" s="5" t="s">
        <v>185</v>
      </c>
      <c r="AD1385" s="83" t="s">
        <v>107</v>
      </c>
      <c r="AE1385" s="83"/>
      <c r="AH1385" s="67"/>
      <c r="AI1385"/>
      <c r="AJ1385" s="67"/>
      <c r="AK1385"/>
      <c r="AO1385" s="39">
        <f t="shared" si="52"/>
        <v>0</v>
      </c>
      <c r="AP1385" s="39"/>
      <c r="AQ1385" s="39" t="str">
        <f t="shared" si="53"/>
        <v>Julien Grhas</v>
      </c>
    </row>
    <row r="1386" spans="1:43" thickBot="1" x14ac:dyDescent="0.3">
      <c r="A1386" s="75">
        <v>1385</v>
      </c>
      <c r="B1386" s="64">
        <v>13</v>
      </c>
      <c r="C1386" s="66" t="str">
        <f>IF(G1386=1,AQ1386," ")</f>
        <v>Matthew Hardwick</v>
      </c>
      <c r="D1386" s="71"/>
      <c r="E1386" s="115">
        <v>1029</v>
      </c>
      <c r="F1386" s="80">
        <v>191</v>
      </c>
      <c r="G1386" s="58">
        <v>1</v>
      </c>
      <c r="H1386" s="58">
        <f>G1386</f>
        <v>1</v>
      </c>
      <c r="I1386" s="58" t="str">
        <f>IF(C1386=$AI$14,$AJ$14," ")</f>
        <v>REP</v>
      </c>
      <c r="J1386" s="55" t="s">
        <v>104</v>
      </c>
      <c r="K1386" s="55" t="s">
        <v>100</v>
      </c>
      <c r="L1386" s="55"/>
      <c r="M1386" s="55"/>
      <c r="N1386" s="56"/>
      <c r="O1386" s="55"/>
      <c r="P1386" s="55"/>
      <c r="Q1386" s="55"/>
      <c r="R1386" s="55"/>
      <c r="S1386" s="55"/>
      <c r="T1386" s="54">
        <v>2</v>
      </c>
      <c r="U1386" s="53" t="s">
        <v>183</v>
      </c>
      <c r="V1386" s="40" t="s">
        <v>131</v>
      </c>
      <c r="W1386" s="15">
        <v>4</v>
      </c>
      <c r="X1386" s="15"/>
      <c r="Y1386" s="15"/>
      <c r="Z1386" s="15" t="s">
        <v>70</v>
      </c>
      <c r="AA1386" s="15"/>
      <c r="AB1386" s="4">
        <v>191</v>
      </c>
      <c r="AC1386" s="5" t="s">
        <v>184</v>
      </c>
      <c r="AD1386" s="83" t="s">
        <v>107</v>
      </c>
      <c r="AE1386" s="83"/>
      <c r="AJ1386" s="67"/>
      <c r="AK1386"/>
      <c r="AO1386" s="39">
        <f t="shared" si="52"/>
        <v>0</v>
      </c>
      <c r="AP1386" s="39"/>
      <c r="AQ1386" s="39" t="str">
        <f t="shared" si="53"/>
        <v>Matthew Hardwick</v>
      </c>
    </row>
    <row r="1387" spans="1:43" thickBot="1" x14ac:dyDescent="0.3">
      <c r="A1387" s="75">
        <v>1386</v>
      </c>
      <c r="B1387" s="64">
        <v>14</v>
      </c>
      <c r="C1387" s="66" t="str">
        <f>IF(G1387=1,AQ1387," ")</f>
        <v>Yashica Marshall</v>
      </c>
      <c r="D1387" s="71"/>
      <c r="E1387" s="114">
        <v>1023</v>
      </c>
      <c r="F1387" s="80">
        <v>190</v>
      </c>
      <c r="G1387" s="58">
        <v>1</v>
      </c>
      <c r="H1387" s="58">
        <f>G1387</f>
        <v>1</v>
      </c>
      <c r="I1387" s="58" t="str">
        <f>IF(C1387=$AI$15,$AJ$15," ")</f>
        <v>DEM</v>
      </c>
      <c r="J1387" s="55" t="s">
        <v>104</v>
      </c>
      <c r="K1387" s="55" t="s">
        <v>100</v>
      </c>
      <c r="L1387" s="55"/>
      <c r="M1387" s="55"/>
      <c r="N1387" s="56"/>
      <c r="O1387" s="55"/>
      <c r="P1387" s="55"/>
      <c r="Q1387" s="55"/>
      <c r="R1387" s="55"/>
      <c r="S1387" s="55"/>
      <c r="T1387" s="54">
        <v>2</v>
      </c>
      <c r="U1387" s="53" t="s">
        <v>183</v>
      </c>
      <c r="V1387" s="40" t="s">
        <v>131</v>
      </c>
      <c r="W1387" s="15">
        <v>4</v>
      </c>
      <c r="X1387" s="15"/>
      <c r="Y1387" s="15"/>
      <c r="Z1387" s="15" t="s">
        <v>70</v>
      </c>
      <c r="AA1387" s="15"/>
      <c r="AJ1387" s="67"/>
      <c r="AK1387"/>
      <c r="AO1387" s="39">
        <f t="shared" si="52"/>
        <v>0</v>
      </c>
      <c r="AP1387" s="39"/>
      <c r="AQ1387" s="39" t="str">
        <f t="shared" si="53"/>
        <v>Yashica Marshall</v>
      </c>
    </row>
    <row r="1388" spans="1:43" thickBot="1" x14ac:dyDescent="0.3">
      <c r="A1388" s="75">
        <v>1387</v>
      </c>
      <c r="B1388" s="64">
        <v>15</v>
      </c>
      <c r="C1388" s="66" t="str">
        <f>IF(G1388=1,AQ1388," ")</f>
        <v>Monique Sheffield</v>
      </c>
      <c r="D1388" s="71"/>
      <c r="E1388" s="114">
        <v>1029</v>
      </c>
      <c r="F1388" s="80">
        <v>192</v>
      </c>
      <c r="G1388" s="58">
        <v>1</v>
      </c>
      <c r="H1388" s="58">
        <f>G1388</f>
        <v>1</v>
      </c>
      <c r="I1388" s="58" t="str">
        <f>IF(C1388=$AI$16,$AJ$16," ")</f>
        <v>DEM</v>
      </c>
      <c r="J1388" s="55" t="s">
        <v>104</v>
      </c>
      <c r="K1388" s="55" t="s">
        <v>100</v>
      </c>
      <c r="L1388" s="55"/>
      <c r="M1388" s="55"/>
      <c r="N1388" s="56"/>
      <c r="O1388" s="55"/>
      <c r="P1388" s="55"/>
      <c r="Q1388" s="55"/>
      <c r="R1388" s="55"/>
      <c r="S1388" s="55"/>
      <c r="T1388" s="54">
        <v>2</v>
      </c>
      <c r="U1388" s="53" t="s">
        <v>183</v>
      </c>
      <c r="V1388" s="40" t="s">
        <v>131</v>
      </c>
      <c r="W1388" s="15">
        <v>4</v>
      </c>
      <c r="X1388" s="15"/>
      <c r="Y1388" s="15"/>
      <c r="Z1388" s="15" t="s">
        <v>70</v>
      </c>
      <c r="AA1388" s="15"/>
      <c r="AB1388" s="4">
        <v>190</v>
      </c>
      <c r="AC1388" s="5" t="s">
        <v>185</v>
      </c>
      <c r="AD1388" s="5" t="s">
        <v>105</v>
      </c>
      <c r="AJ1388" s="67"/>
      <c r="AK1388"/>
      <c r="AO1388" s="39">
        <f t="shared" si="52"/>
        <v>0</v>
      </c>
      <c r="AP1388" s="39"/>
      <c r="AQ1388" s="39" t="str">
        <f t="shared" si="53"/>
        <v>Monique Sheffield</v>
      </c>
    </row>
    <row r="1389" spans="1:43" ht="15" x14ac:dyDescent="0.25">
      <c r="A1389" s="75">
        <v>1388</v>
      </c>
      <c r="B1389" s="64">
        <v>16</v>
      </c>
      <c r="C1389" s="74" t="str">
        <f>IF(G1389=1,AQ1389,IF(G1389="BLK",$AI$17," "))</f>
        <v xml:space="preserve"> </v>
      </c>
      <c r="D1389" s="129"/>
      <c r="E1389" s="55"/>
      <c r="F1389" s="56"/>
      <c r="G1389" s="58"/>
      <c r="H1389" s="58"/>
      <c r="I1389" s="58" t="str">
        <f>IF(C1389=$AI$17,$AJ$17," ")</f>
        <v xml:space="preserve"> </v>
      </c>
      <c r="J1389" s="55"/>
      <c r="K1389" s="55" t="s">
        <v>100</v>
      </c>
      <c r="L1389" s="55"/>
      <c r="M1389" s="55"/>
      <c r="N1389" s="56"/>
      <c r="O1389" s="55"/>
      <c r="P1389" s="55"/>
      <c r="Q1389" s="55"/>
      <c r="R1389" s="55"/>
      <c r="S1389" s="55"/>
      <c r="T1389" s="54">
        <v>2</v>
      </c>
      <c r="U1389" s="53" t="s">
        <v>183</v>
      </c>
      <c r="V1389" s="40" t="s">
        <v>131</v>
      </c>
      <c r="W1389" s="15">
        <v>4</v>
      </c>
      <c r="X1389" s="15"/>
      <c r="Y1389" s="15"/>
      <c r="Z1389" s="15" t="s">
        <v>70</v>
      </c>
      <c r="AA1389" s="15"/>
      <c r="AB1389" s="4">
        <v>192</v>
      </c>
      <c r="AC1389" s="5" t="s">
        <v>184</v>
      </c>
      <c r="AD1389" s="5" t="s">
        <v>105</v>
      </c>
      <c r="AJ1389" s="67"/>
      <c r="AK1389"/>
      <c r="AO1389" s="39">
        <f t="shared" si="52"/>
        <v>0</v>
      </c>
      <c r="AP1389" s="39"/>
      <c r="AQ1389" s="39" t="str">
        <f t="shared" si="53"/>
        <v>BLANK</v>
      </c>
    </row>
    <row r="1390" spans="1:43" ht="15" x14ac:dyDescent="0.25">
      <c r="A1390" s="75">
        <v>1389</v>
      </c>
      <c r="B1390" s="64">
        <v>17</v>
      </c>
      <c r="C1390" s="66" t="str">
        <f>IF(G1390=1,AQ1390," ")</f>
        <v xml:space="preserve"> </v>
      </c>
      <c r="D1390" s="65"/>
      <c r="E1390" s="55"/>
      <c r="F1390" s="56"/>
      <c r="G1390" s="58"/>
      <c r="H1390" s="58"/>
      <c r="I1390" s="58" t="str">
        <f>IF(C1390=$AI$18,$AJ$18," ")</f>
        <v xml:space="preserve"> </v>
      </c>
      <c r="J1390" s="55"/>
      <c r="K1390" s="55" t="s">
        <v>100</v>
      </c>
      <c r="L1390" s="55"/>
      <c r="M1390" s="55"/>
      <c r="N1390" s="56"/>
      <c r="O1390" s="55"/>
      <c r="P1390" s="55"/>
      <c r="Q1390" s="55"/>
      <c r="R1390" s="55"/>
      <c r="S1390" s="55"/>
      <c r="T1390" s="54">
        <v>2</v>
      </c>
      <c r="U1390" s="53" t="s">
        <v>183</v>
      </c>
      <c r="V1390" s="40" t="s">
        <v>131</v>
      </c>
      <c r="W1390" s="15">
        <v>4</v>
      </c>
      <c r="X1390" s="15"/>
      <c r="Y1390" s="15"/>
      <c r="Z1390" s="15" t="s">
        <v>70</v>
      </c>
      <c r="AA1390" s="15"/>
      <c r="AJ1390" s="67"/>
      <c r="AK1390"/>
      <c r="AO1390" s="39">
        <f t="shared" si="52"/>
        <v>0</v>
      </c>
      <c r="AP1390" s="39"/>
      <c r="AQ1390" s="39" t="str">
        <f t="shared" si="53"/>
        <v>BLANK</v>
      </c>
    </row>
    <row r="1391" spans="1:43" ht="15" x14ac:dyDescent="0.25">
      <c r="A1391" s="75">
        <v>1390</v>
      </c>
      <c r="B1391" s="64">
        <v>18</v>
      </c>
      <c r="C1391" s="66" t="str">
        <f>IF(G1391=1,AQ1391," ")</f>
        <v xml:space="preserve"> </v>
      </c>
      <c r="D1391" s="65"/>
      <c r="E1391" s="55"/>
      <c r="F1391" s="56"/>
      <c r="G1391" s="58"/>
      <c r="H1391" s="58"/>
      <c r="I1391" s="58" t="str">
        <f>IF(C1391=$AI$19,$AJ$19," ")</f>
        <v xml:space="preserve"> </v>
      </c>
      <c r="J1391" s="55"/>
      <c r="K1391" s="55" t="s">
        <v>100</v>
      </c>
      <c r="L1391" s="55"/>
      <c r="M1391" s="55"/>
      <c r="N1391" s="56"/>
      <c r="O1391" s="55"/>
      <c r="P1391" s="55"/>
      <c r="Q1391" s="55"/>
      <c r="R1391" s="55"/>
      <c r="S1391" s="55"/>
      <c r="T1391" s="54">
        <v>2</v>
      </c>
      <c r="U1391" s="53" t="s">
        <v>183</v>
      </c>
      <c r="V1391" s="40" t="s">
        <v>131</v>
      </c>
      <c r="W1391" s="15">
        <v>4</v>
      </c>
      <c r="X1391" s="15"/>
      <c r="Y1391" s="15"/>
      <c r="Z1391" s="15" t="s">
        <v>70</v>
      </c>
      <c r="AA1391" s="15"/>
      <c r="AJ1391" s="67"/>
      <c r="AK1391"/>
      <c r="AO1391" s="39">
        <f t="shared" si="52"/>
        <v>0</v>
      </c>
      <c r="AP1391" s="39"/>
      <c r="AQ1391" s="39" t="str">
        <f t="shared" si="53"/>
        <v>Write In</v>
      </c>
    </row>
    <row r="1392" spans="1:43" thickBot="1" x14ac:dyDescent="0.3">
      <c r="A1392" s="75">
        <v>1391</v>
      </c>
      <c r="B1392" s="64">
        <v>19</v>
      </c>
      <c r="C1392" s="66"/>
      <c r="D1392" s="65"/>
      <c r="E1392" s="55"/>
      <c r="F1392" s="56"/>
      <c r="G1392" s="58"/>
      <c r="H1392" s="58"/>
      <c r="I1392" s="58"/>
      <c r="J1392" s="55"/>
      <c r="K1392" s="55"/>
      <c r="L1392" s="55"/>
      <c r="M1392" s="55"/>
      <c r="N1392" s="56"/>
      <c r="O1392" s="55"/>
      <c r="P1392" s="55"/>
      <c r="Q1392" s="55"/>
      <c r="R1392" s="55"/>
      <c r="S1392" s="55"/>
      <c r="T1392" s="54">
        <v>2</v>
      </c>
      <c r="U1392" s="53" t="s">
        <v>183</v>
      </c>
      <c r="V1392" s="40" t="s">
        <v>129</v>
      </c>
      <c r="W1392" s="15">
        <v>4</v>
      </c>
      <c r="X1392" s="15"/>
      <c r="Y1392" s="15"/>
      <c r="Z1392" s="15" t="s">
        <v>70</v>
      </c>
      <c r="AA1392" s="15"/>
      <c r="AJ1392" s="67"/>
      <c r="AK1392"/>
      <c r="AO1392" s="39">
        <f t="shared" si="52"/>
        <v>0</v>
      </c>
      <c r="AP1392" s="39"/>
      <c r="AQ1392" s="39">
        <f t="shared" si="53"/>
        <v>0</v>
      </c>
    </row>
    <row r="1393" spans="1:43" ht="16.5" thickBot="1" x14ac:dyDescent="0.3">
      <c r="A1393" s="75">
        <v>1392</v>
      </c>
      <c r="B1393" s="64">
        <v>20</v>
      </c>
      <c r="C1393" s="74" t="s">
        <v>98</v>
      </c>
      <c r="D1393" s="71"/>
      <c r="E1393" s="58"/>
      <c r="F1393" s="73"/>
      <c r="G1393" s="59">
        <v>0</v>
      </c>
      <c r="H1393" s="59">
        <v>0</v>
      </c>
      <c r="I1393" s="58"/>
      <c r="J1393" s="55"/>
      <c r="K1393" s="55" t="s">
        <v>97</v>
      </c>
      <c r="L1393" s="55"/>
      <c r="M1393" s="55"/>
      <c r="N1393" s="56"/>
      <c r="O1393" s="55"/>
      <c r="P1393" s="55"/>
      <c r="Q1393" s="55"/>
      <c r="R1393" s="55"/>
      <c r="S1393" s="55"/>
      <c r="T1393" s="54">
        <v>2</v>
      </c>
      <c r="U1393" s="53" t="s">
        <v>183</v>
      </c>
      <c r="V1393" s="40" t="s">
        <v>129</v>
      </c>
      <c r="W1393" s="15">
        <v>4</v>
      </c>
      <c r="X1393" s="15"/>
      <c r="Y1393" s="15"/>
      <c r="Z1393" s="15" t="s">
        <v>70</v>
      </c>
      <c r="AA1393" s="15"/>
      <c r="AJ1393" s="67"/>
      <c r="AK1393"/>
      <c r="AO1393" s="39">
        <f t="shared" si="52"/>
        <v>0</v>
      </c>
      <c r="AP1393" s="39"/>
      <c r="AQ1393" s="39">
        <f t="shared" si="53"/>
        <v>0</v>
      </c>
    </row>
    <row r="1394" spans="1:43" ht="16.5" thickBot="1" x14ac:dyDescent="0.3">
      <c r="A1394" s="75">
        <v>1393</v>
      </c>
      <c r="B1394" s="64">
        <v>21</v>
      </c>
      <c r="C1394" s="74" t="s">
        <v>96</v>
      </c>
      <c r="D1394" s="71"/>
      <c r="E1394" s="58"/>
      <c r="F1394" s="73"/>
      <c r="G1394" s="59">
        <v>0</v>
      </c>
      <c r="H1394" s="59">
        <v>0</v>
      </c>
      <c r="I1394" s="58"/>
      <c r="J1394" s="55"/>
      <c r="K1394" s="55" t="s">
        <v>95</v>
      </c>
      <c r="L1394" s="55"/>
      <c r="M1394" s="55"/>
      <c r="N1394" s="56"/>
      <c r="O1394" s="55"/>
      <c r="P1394" s="55"/>
      <c r="Q1394" s="55"/>
      <c r="R1394" s="55"/>
      <c r="S1394" s="55"/>
      <c r="T1394" s="54">
        <v>2</v>
      </c>
      <c r="U1394" s="53" t="s">
        <v>183</v>
      </c>
      <c r="V1394" s="40" t="s">
        <v>129</v>
      </c>
      <c r="W1394" s="15">
        <v>4</v>
      </c>
      <c r="X1394" s="15"/>
      <c r="Y1394" s="15"/>
      <c r="Z1394" s="15" t="s">
        <v>70</v>
      </c>
      <c r="AA1394" s="15"/>
      <c r="AJ1394" s="67"/>
      <c r="AK1394"/>
      <c r="AO1394" s="39">
        <f t="shared" si="52"/>
        <v>0</v>
      </c>
      <c r="AP1394" s="39"/>
      <c r="AQ1394" s="39">
        <f t="shared" si="53"/>
        <v>0</v>
      </c>
    </row>
    <row r="1395" spans="1:43" ht="16.5" thickBot="1" x14ac:dyDescent="0.3">
      <c r="A1395" s="75">
        <v>1394</v>
      </c>
      <c r="B1395" s="64">
        <v>22</v>
      </c>
      <c r="C1395" s="74" t="s">
        <v>94</v>
      </c>
      <c r="D1395" s="71"/>
      <c r="E1395" s="58"/>
      <c r="F1395" s="73"/>
      <c r="G1395" s="59">
        <v>0</v>
      </c>
      <c r="H1395" s="59">
        <v>0</v>
      </c>
      <c r="I1395" s="58"/>
      <c r="J1395" s="55"/>
      <c r="K1395" s="55" t="s">
        <v>93</v>
      </c>
      <c r="L1395" s="55"/>
      <c r="M1395" s="55"/>
      <c r="N1395" s="56"/>
      <c r="O1395" s="55"/>
      <c r="P1395" s="55"/>
      <c r="Q1395" s="55"/>
      <c r="R1395" s="55"/>
      <c r="S1395" s="55"/>
      <c r="T1395" s="54">
        <v>2</v>
      </c>
      <c r="U1395" s="53" t="s">
        <v>183</v>
      </c>
      <c r="V1395" s="40" t="s">
        <v>129</v>
      </c>
      <c r="W1395" s="15">
        <v>4</v>
      </c>
      <c r="X1395" s="15"/>
      <c r="Y1395" s="15"/>
      <c r="Z1395" s="15" t="s">
        <v>70</v>
      </c>
      <c r="AA1395" s="15"/>
      <c r="AH1395" s="67"/>
      <c r="AI1395"/>
      <c r="AJ1395" s="67"/>
      <c r="AK1395"/>
      <c r="AO1395" s="39">
        <f t="shared" si="52"/>
        <v>0</v>
      </c>
      <c r="AP1395" s="39"/>
      <c r="AQ1395" s="39">
        <f t="shared" si="53"/>
        <v>0</v>
      </c>
    </row>
    <row r="1396" spans="1:43" ht="16.5" thickBot="1" x14ac:dyDescent="0.3">
      <c r="A1396" s="75">
        <v>1395</v>
      </c>
      <c r="B1396" s="64">
        <v>23</v>
      </c>
      <c r="C1396" s="74" t="s">
        <v>77</v>
      </c>
      <c r="D1396" s="71"/>
      <c r="E1396" s="58"/>
      <c r="F1396" s="73"/>
      <c r="G1396" s="59">
        <v>0</v>
      </c>
      <c r="H1396" s="59">
        <v>0</v>
      </c>
      <c r="I1396" s="58"/>
      <c r="J1396" s="55"/>
      <c r="K1396" s="55" t="s">
        <v>77</v>
      </c>
      <c r="L1396" s="55"/>
      <c r="M1396" s="55"/>
      <c r="N1396" s="56"/>
      <c r="O1396" s="55"/>
      <c r="P1396" s="55"/>
      <c r="Q1396" s="55"/>
      <c r="R1396" s="55"/>
      <c r="S1396" s="55"/>
      <c r="T1396" s="54">
        <v>2</v>
      </c>
      <c r="U1396" s="53" t="s">
        <v>183</v>
      </c>
      <c r="V1396" s="40" t="s">
        <v>129</v>
      </c>
      <c r="W1396" s="15">
        <v>4</v>
      </c>
      <c r="X1396" s="15"/>
      <c r="Y1396" s="15"/>
      <c r="Z1396" s="15" t="s">
        <v>70</v>
      </c>
      <c r="AA1396" s="15"/>
      <c r="AH1396" s="67"/>
      <c r="AI1396"/>
      <c r="AJ1396" s="67"/>
      <c r="AK1396"/>
      <c r="AO1396" s="39">
        <f t="shared" si="52"/>
        <v>0</v>
      </c>
      <c r="AP1396" s="39"/>
      <c r="AQ1396" s="39">
        <f t="shared" si="53"/>
        <v>0</v>
      </c>
    </row>
    <row r="1397" spans="1:43" ht="16.5" thickBot="1" x14ac:dyDescent="0.3">
      <c r="A1397" s="75">
        <v>1396</v>
      </c>
      <c r="B1397" s="64">
        <v>24</v>
      </c>
      <c r="C1397" s="72" t="s">
        <v>92</v>
      </c>
      <c r="D1397" s="71"/>
      <c r="E1397" s="68"/>
      <c r="F1397" s="70"/>
      <c r="G1397" s="59">
        <v>0</v>
      </c>
      <c r="H1397" s="59">
        <v>0</v>
      </c>
      <c r="I1397" s="69"/>
      <c r="J1397" s="68"/>
      <c r="K1397" s="68" t="s">
        <v>91</v>
      </c>
      <c r="L1397" s="55"/>
      <c r="M1397" s="55"/>
      <c r="N1397" s="56"/>
      <c r="O1397" s="55"/>
      <c r="P1397" s="55"/>
      <c r="Q1397" s="55"/>
      <c r="R1397" s="55"/>
      <c r="S1397" s="55"/>
      <c r="T1397" s="54">
        <v>2</v>
      </c>
      <c r="U1397" s="53" t="s">
        <v>183</v>
      </c>
      <c r="V1397" s="40" t="s">
        <v>129</v>
      </c>
      <c r="W1397" s="15">
        <v>4</v>
      </c>
      <c r="X1397" s="15"/>
      <c r="Y1397" s="15"/>
      <c r="Z1397" s="15" t="s">
        <v>70</v>
      </c>
      <c r="AA1397" s="15"/>
      <c r="AH1397" s="67"/>
      <c r="AI1397"/>
      <c r="AJ1397" s="67"/>
      <c r="AK1397"/>
      <c r="AO1397" s="39">
        <f t="shared" si="52"/>
        <v>0</v>
      </c>
      <c r="AP1397" s="39"/>
      <c r="AQ1397" s="39">
        <f t="shared" si="53"/>
        <v>0</v>
      </c>
    </row>
    <row r="1398" spans="1:43" x14ac:dyDescent="0.25">
      <c r="A1398" s="75">
        <v>1397</v>
      </c>
      <c r="B1398" s="64">
        <v>25</v>
      </c>
      <c r="C1398" s="66"/>
      <c r="D1398" s="65"/>
      <c r="E1398" s="55"/>
      <c r="F1398" s="56"/>
      <c r="G1398" s="59"/>
      <c r="H1398" s="58"/>
      <c r="I1398" s="58"/>
      <c r="J1398" s="55"/>
      <c r="K1398" s="55"/>
      <c r="L1398" s="55"/>
      <c r="M1398" s="55"/>
      <c r="N1398" s="56"/>
      <c r="O1398" s="55"/>
      <c r="P1398" s="55"/>
      <c r="Q1398" s="55"/>
      <c r="R1398" s="55"/>
      <c r="S1398" s="55"/>
      <c r="T1398" s="54">
        <v>2</v>
      </c>
      <c r="U1398" s="53" t="s">
        <v>183</v>
      </c>
      <c r="V1398" s="40" t="s">
        <v>129</v>
      </c>
      <c r="W1398" s="15">
        <v>4</v>
      </c>
      <c r="X1398" s="15"/>
      <c r="Y1398" s="15"/>
      <c r="Z1398" s="15" t="s">
        <v>70</v>
      </c>
      <c r="AA1398" s="15"/>
      <c r="AH1398" s="67"/>
      <c r="AI1398"/>
      <c r="AJ1398" s="67"/>
      <c r="AK1398"/>
      <c r="AO1398" s="39">
        <f t="shared" si="52"/>
        <v>0</v>
      </c>
      <c r="AP1398" s="39"/>
      <c r="AQ1398" s="39">
        <f t="shared" si="53"/>
        <v>0</v>
      </c>
    </row>
    <row r="1399" spans="1:43" x14ac:dyDescent="0.25">
      <c r="A1399" s="75">
        <v>1398</v>
      </c>
      <c r="B1399" s="64">
        <v>26</v>
      </c>
      <c r="C1399" s="63" t="s">
        <v>90</v>
      </c>
      <c r="D1399" s="62"/>
      <c r="E1399" s="61">
        <f>SUBTOTAL(9,G1377:G1397)</f>
        <v>4</v>
      </c>
      <c r="F1399" s="60"/>
      <c r="G1399" s="59"/>
      <c r="H1399" s="58"/>
      <c r="I1399" s="57"/>
      <c r="J1399" s="55"/>
      <c r="K1399" s="55" t="s">
        <v>89</v>
      </c>
      <c r="L1399" s="55"/>
      <c r="M1399" s="55"/>
      <c r="N1399" s="56"/>
      <c r="O1399" s="55"/>
      <c r="P1399" s="55"/>
      <c r="Q1399" s="55"/>
      <c r="R1399" s="55"/>
      <c r="S1399" s="55"/>
      <c r="T1399" s="54">
        <v>2</v>
      </c>
      <c r="U1399" s="53" t="s">
        <v>183</v>
      </c>
      <c r="V1399" s="40" t="s">
        <v>129</v>
      </c>
      <c r="W1399" s="15">
        <v>4</v>
      </c>
      <c r="X1399" s="15"/>
      <c r="Y1399" s="15"/>
      <c r="Z1399" s="15" t="s">
        <v>70</v>
      </c>
      <c r="AA1399" s="15"/>
      <c r="AH1399" s="67"/>
      <c r="AI1399"/>
      <c r="AJ1399" s="67"/>
      <c r="AK1399"/>
      <c r="AO1399" s="39">
        <f t="shared" si="52"/>
        <v>0</v>
      </c>
      <c r="AP1399" s="39"/>
      <c r="AQ1399" s="39">
        <f t="shared" si="53"/>
        <v>0</v>
      </c>
    </row>
    <row r="1400" spans="1:43" ht="16.5" thickBot="1" x14ac:dyDescent="0.3">
      <c r="A1400" s="75">
        <v>1399</v>
      </c>
      <c r="B1400" s="52">
        <v>27</v>
      </c>
      <c r="C1400" s="51" t="s">
        <v>88</v>
      </c>
      <c r="D1400" s="50"/>
      <c r="E1400" s="49">
        <f>SUBTOTAL(9,H1377:H1397)</f>
        <v>4</v>
      </c>
      <c r="F1400" s="48">
        <f>SUBTOTAL(9,H1377:H1393)</f>
        <v>4</v>
      </c>
      <c r="G1400" s="47"/>
      <c r="H1400" s="46"/>
      <c r="I1400" s="46"/>
      <c r="J1400" s="45"/>
      <c r="K1400" s="43" t="s">
        <v>87</v>
      </c>
      <c r="L1400" s="43"/>
      <c r="M1400" s="43"/>
      <c r="N1400" s="44"/>
      <c r="O1400" s="43"/>
      <c r="P1400" s="43"/>
      <c r="Q1400" s="43"/>
      <c r="R1400" s="43"/>
      <c r="S1400" s="43"/>
      <c r="T1400" s="42">
        <v>2</v>
      </c>
      <c r="U1400" s="41" t="s">
        <v>183</v>
      </c>
      <c r="V1400" s="40" t="s">
        <v>129</v>
      </c>
      <c r="W1400" s="15">
        <v>4</v>
      </c>
      <c r="X1400" s="15"/>
      <c r="Y1400" s="15"/>
      <c r="Z1400" s="15" t="s">
        <v>70</v>
      </c>
      <c r="AA1400" s="15"/>
      <c r="AH1400" s="67"/>
      <c r="AI1400"/>
      <c r="AJ1400" s="67"/>
      <c r="AK1400"/>
      <c r="AO1400" s="39">
        <f t="shared" si="52"/>
        <v>0</v>
      </c>
      <c r="AP1400" s="39"/>
      <c r="AQ1400" s="39">
        <f t="shared" si="53"/>
        <v>0</v>
      </c>
    </row>
    <row r="1401" spans="1:43" ht="16.5" thickBot="1" x14ac:dyDescent="0.3">
      <c r="A1401" s="38">
        <v>1400</v>
      </c>
      <c r="G1401" s="13"/>
      <c r="U1401" s="2" t="s">
        <v>83</v>
      </c>
      <c r="V1401" s="40"/>
      <c r="W1401" s="15"/>
      <c r="X1401" s="15"/>
      <c r="Y1401" s="15"/>
      <c r="Z1401" s="15" t="s">
        <v>70</v>
      </c>
      <c r="AA1401" s="15"/>
      <c r="AH1401" s="67"/>
      <c r="AI1401"/>
      <c r="AJ1401" s="67"/>
      <c r="AK1401"/>
      <c r="AO1401" s="39">
        <f t="shared" si="52"/>
        <v>0</v>
      </c>
      <c r="AP1401" s="39"/>
      <c r="AQ1401" s="39">
        <f t="shared" si="53"/>
        <v>0</v>
      </c>
    </row>
    <row r="1402" spans="1:43" x14ac:dyDescent="0.25">
      <c r="A1402" s="75">
        <v>1401</v>
      </c>
      <c r="B1402" s="105">
        <v>1</v>
      </c>
      <c r="C1402" s="104" t="s">
        <v>13</v>
      </c>
      <c r="D1402" s="103"/>
      <c r="E1402" s="101"/>
      <c r="F1402" s="102"/>
      <c r="G1402" s="101" t="s">
        <v>180</v>
      </c>
      <c r="H1402" s="98"/>
      <c r="I1402" s="98"/>
      <c r="J1402" s="98"/>
      <c r="K1402" s="100" t="s">
        <v>118</v>
      </c>
      <c r="L1402" s="98"/>
      <c r="M1402" s="98"/>
      <c r="N1402" s="99"/>
      <c r="O1402" s="98"/>
      <c r="P1402" s="98"/>
      <c r="Q1402" s="98"/>
      <c r="R1402" s="98"/>
      <c r="S1402" s="98"/>
      <c r="T1402" s="97">
        <v>2</v>
      </c>
      <c r="U1402" s="96" t="s">
        <v>180</v>
      </c>
      <c r="V1402" s="40" t="s">
        <v>135</v>
      </c>
      <c r="W1402" s="15"/>
      <c r="X1402" s="15"/>
      <c r="Y1402" s="15"/>
      <c r="Z1402" s="15" t="s">
        <v>70</v>
      </c>
      <c r="AA1402" s="15"/>
      <c r="AH1402" s="67"/>
      <c r="AI1402"/>
      <c r="AJ1402" s="67"/>
      <c r="AK1402"/>
      <c r="AO1402" s="39">
        <f t="shared" si="52"/>
        <v>0</v>
      </c>
      <c r="AP1402" s="39"/>
      <c r="AQ1402" s="39">
        <f t="shared" si="53"/>
        <v>0</v>
      </c>
    </row>
    <row r="1403" spans="1:43" ht="16.5" thickBot="1" x14ac:dyDescent="0.3">
      <c r="A1403" s="75">
        <v>1402</v>
      </c>
      <c r="B1403" s="64">
        <v>2</v>
      </c>
      <c r="C1403" s="66" t="s">
        <v>116</v>
      </c>
      <c r="D1403" s="65"/>
      <c r="E1403" s="55"/>
      <c r="F1403" s="56"/>
      <c r="H1403" s="55"/>
      <c r="I1403" s="58"/>
      <c r="J1403" s="55"/>
      <c r="K1403" s="55" t="s">
        <v>115</v>
      </c>
      <c r="L1403" s="55"/>
      <c r="M1403" s="55"/>
      <c r="N1403" s="56"/>
      <c r="O1403" s="55"/>
      <c r="P1403" s="55"/>
      <c r="Q1403" s="55"/>
      <c r="R1403" s="55"/>
      <c r="S1403" s="55"/>
      <c r="T1403" s="54">
        <v>2</v>
      </c>
      <c r="U1403" s="53" t="s">
        <v>180</v>
      </c>
      <c r="V1403" s="40" t="s">
        <v>134</v>
      </c>
      <c r="W1403" s="15"/>
      <c r="X1403" s="15"/>
      <c r="Y1403" s="15"/>
      <c r="Z1403" s="15" t="s">
        <v>70</v>
      </c>
      <c r="AA1403" s="15"/>
      <c r="AH1403" s="67"/>
      <c r="AI1403"/>
      <c r="AJ1403" s="67"/>
      <c r="AK1403"/>
      <c r="AO1403" s="39">
        <f t="shared" si="52"/>
        <v>0</v>
      </c>
      <c r="AP1403" s="39"/>
      <c r="AQ1403" s="39">
        <f t="shared" si="53"/>
        <v>0</v>
      </c>
    </row>
    <row r="1404" spans="1:43" ht="16.5" hidden="1" thickBot="1" x14ac:dyDescent="0.3">
      <c r="A1404" s="75">
        <v>1403</v>
      </c>
      <c r="B1404" s="64">
        <v>3</v>
      </c>
      <c r="C1404" s="79" t="s">
        <v>113</v>
      </c>
      <c r="D1404" s="78"/>
      <c r="E1404" s="55"/>
      <c r="F1404" s="56"/>
      <c r="H1404" s="55"/>
      <c r="I1404" s="58"/>
      <c r="J1404" s="55"/>
      <c r="K1404" s="55" t="s">
        <v>103</v>
      </c>
      <c r="L1404" s="55"/>
      <c r="M1404" s="55"/>
      <c r="N1404" s="56"/>
      <c r="O1404" s="55"/>
      <c r="P1404" s="55"/>
      <c r="Q1404" s="55"/>
      <c r="R1404" s="55"/>
      <c r="S1404" s="55"/>
      <c r="T1404" s="55"/>
      <c r="U1404" s="53" t="s">
        <v>180</v>
      </c>
      <c r="V1404" s="40" t="s">
        <v>133</v>
      </c>
      <c r="W1404" s="15"/>
      <c r="X1404" s="15"/>
      <c r="Y1404" s="15"/>
      <c r="Z1404" s="15" t="s">
        <v>70</v>
      </c>
      <c r="AA1404" s="15"/>
      <c r="AH1404" s="67"/>
      <c r="AI1404"/>
      <c r="AJ1404" s="67"/>
      <c r="AK1404"/>
      <c r="AO1404" s="39" t="str">
        <f t="shared" si="52"/>
        <v>BOC District 2</v>
      </c>
      <c r="AP1404" s="39"/>
      <c r="AQ1404" s="39">
        <f t="shared" si="53"/>
        <v>0</v>
      </c>
    </row>
    <row r="1405" spans="1:43" hidden="1" thickBot="1" x14ac:dyDescent="0.3">
      <c r="A1405" s="75">
        <v>1404</v>
      </c>
      <c r="B1405" s="64">
        <v>4</v>
      </c>
      <c r="C1405" s="66" t="str">
        <f>IF(G1405=1,AO1405," ")</f>
        <v xml:space="preserve"> </v>
      </c>
      <c r="D1405" s="65"/>
      <c r="E1405" s="55"/>
      <c r="F1405" s="56"/>
      <c r="G1405" s="58"/>
      <c r="H1405" s="58"/>
      <c r="I1405" s="58" t="str">
        <f>IF(C1405=$AI$5,$AJ$5," ")</f>
        <v xml:space="preserve"> </v>
      </c>
      <c r="J1405" s="55"/>
      <c r="K1405" s="55" t="s">
        <v>103</v>
      </c>
      <c r="L1405" s="55"/>
      <c r="M1405" s="55"/>
      <c r="N1405" s="56"/>
      <c r="O1405" s="55"/>
      <c r="P1405" s="55"/>
      <c r="Q1405" s="55"/>
      <c r="R1405" s="55"/>
      <c r="S1405" s="55"/>
      <c r="T1405" s="55"/>
      <c r="U1405" s="53" t="s">
        <v>180</v>
      </c>
      <c r="V1405" s="40" t="s">
        <v>133</v>
      </c>
      <c r="W1405" s="15"/>
      <c r="X1405" s="15"/>
      <c r="Y1405" s="15"/>
      <c r="Z1405" s="15" t="s">
        <v>70</v>
      </c>
      <c r="AA1405" s="15"/>
      <c r="AH1405" s="67"/>
      <c r="AI1405"/>
      <c r="AJ1405" s="67"/>
      <c r="AK1405"/>
      <c r="AO1405" s="39" t="str">
        <f t="shared" si="52"/>
        <v xml:space="preserve">Alicia Adams </v>
      </c>
      <c r="AP1405" s="39"/>
      <c r="AQ1405" s="39">
        <f t="shared" si="53"/>
        <v>0</v>
      </c>
    </row>
    <row r="1406" spans="1:43" hidden="1" thickBot="1" x14ac:dyDescent="0.3">
      <c r="A1406" s="75">
        <v>1405</v>
      </c>
      <c r="B1406" s="64">
        <v>5</v>
      </c>
      <c r="C1406" s="66" t="str">
        <f>IF(G1406=1,AO1406," ")</f>
        <v xml:space="preserve"> </v>
      </c>
      <c r="D1406" s="65"/>
      <c r="E1406" s="55"/>
      <c r="F1406" s="56"/>
      <c r="G1406" s="58"/>
      <c r="H1406" s="58"/>
      <c r="I1406" s="58" t="str">
        <f>IF(C1406=$AI$6,$AJ$6," ")</f>
        <v xml:space="preserve"> </v>
      </c>
      <c r="J1406" s="55"/>
      <c r="K1406" s="55" t="s">
        <v>103</v>
      </c>
      <c r="L1406" s="55"/>
      <c r="M1406" s="55"/>
      <c r="N1406" s="56"/>
      <c r="O1406" s="55"/>
      <c r="P1406" s="55"/>
      <c r="Q1406" s="55"/>
      <c r="R1406" s="55"/>
      <c r="S1406" s="55"/>
      <c r="T1406" s="55"/>
      <c r="U1406" s="53" t="s">
        <v>180</v>
      </c>
      <c r="V1406" s="40" t="s">
        <v>133</v>
      </c>
      <c r="W1406" s="15"/>
      <c r="X1406" s="15"/>
      <c r="Y1406" s="15"/>
      <c r="Z1406" s="15" t="s">
        <v>70</v>
      </c>
      <c r="AA1406" s="15"/>
      <c r="AH1406" s="67"/>
      <c r="AI1406"/>
      <c r="AJ1406" s="67"/>
      <c r="AK1406"/>
      <c r="AO1406" s="39" t="str">
        <f t="shared" si="52"/>
        <v>Erick Allen</v>
      </c>
      <c r="AP1406" s="39"/>
      <c r="AQ1406" s="39">
        <f t="shared" si="53"/>
        <v>0</v>
      </c>
    </row>
    <row r="1407" spans="1:43" hidden="1" thickBot="1" x14ac:dyDescent="0.3">
      <c r="A1407" s="75">
        <v>1406</v>
      </c>
      <c r="B1407" s="64">
        <v>6</v>
      </c>
      <c r="C1407" s="66" t="str">
        <f>IF(G1407=1,AO1407," ")</f>
        <v xml:space="preserve"> </v>
      </c>
      <c r="D1407" s="65"/>
      <c r="E1407" s="55"/>
      <c r="F1407" s="56"/>
      <c r="G1407" s="58"/>
      <c r="H1407" s="58"/>
      <c r="I1407" s="58" t="str">
        <f>IF(C1407=$AI$7,$AJ$7," ")</f>
        <v xml:space="preserve"> </v>
      </c>
      <c r="J1407" s="55"/>
      <c r="K1407" s="55" t="s">
        <v>103</v>
      </c>
      <c r="L1407" s="55"/>
      <c r="M1407" s="55"/>
      <c r="N1407" s="56"/>
      <c r="O1407" s="55"/>
      <c r="P1407" s="55"/>
      <c r="Q1407" s="55"/>
      <c r="R1407" s="55"/>
      <c r="S1407" s="55"/>
      <c r="T1407" s="55"/>
      <c r="U1407" s="53" t="s">
        <v>180</v>
      </c>
      <c r="V1407" s="40" t="s">
        <v>133</v>
      </c>
      <c r="W1407" s="15"/>
      <c r="X1407" s="15"/>
      <c r="Y1407" s="15"/>
      <c r="Z1407" s="15" t="s">
        <v>70</v>
      </c>
      <c r="AA1407" s="15"/>
      <c r="AH1407" s="67"/>
      <c r="AI1407"/>
      <c r="AJ1407" s="67"/>
      <c r="AK1407"/>
      <c r="AO1407" s="39" t="str">
        <f t="shared" si="52"/>
        <v>Jaha V. Howard</v>
      </c>
      <c r="AP1407" s="39"/>
      <c r="AQ1407" s="39">
        <f t="shared" si="53"/>
        <v>0</v>
      </c>
    </row>
    <row r="1408" spans="1:43" hidden="1" thickBot="1" x14ac:dyDescent="0.3">
      <c r="A1408" s="75">
        <v>1407</v>
      </c>
      <c r="B1408" s="64">
        <v>7</v>
      </c>
      <c r="C1408" s="66" t="str">
        <f>IF(G1408=1,AO1408," ")</f>
        <v xml:space="preserve"> </v>
      </c>
      <c r="D1408" s="65"/>
      <c r="E1408" s="55"/>
      <c r="F1408" s="56"/>
      <c r="G1408" s="58"/>
      <c r="H1408" s="58"/>
      <c r="I1408" s="58" t="str">
        <f>IF(C1408=$AI$8,$AJ$8," ")</f>
        <v xml:space="preserve"> </v>
      </c>
      <c r="J1408" s="55"/>
      <c r="K1408" s="55" t="s">
        <v>103</v>
      </c>
      <c r="L1408" s="55"/>
      <c r="M1408" s="55"/>
      <c r="N1408" s="56"/>
      <c r="O1408" s="55"/>
      <c r="P1408" s="55"/>
      <c r="Q1408" s="55"/>
      <c r="R1408" s="55"/>
      <c r="S1408" s="55"/>
      <c r="T1408" s="55"/>
      <c r="U1408" s="53" t="s">
        <v>180</v>
      </c>
      <c r="V1408" s="40" t="s">
        <v>133</v>
      </c>
      <c r="W1408" s="15"/>
      <c r="X1408" s="15"/>
      <c r="Y1408" s="15"/>
      <c r="Z1408" s="15" t="s">
        <v>70</v>
      </c>
      <c r="AA1408" s="15"/>
      <c r="AH1408" s="67"/>
      <c r="AI1408"/>
      <c r="AJ1408" s="67"/>
      <c r="AK1408"/>
      <c r="AO1408" s="39" t="str">
        <f t="shared" si="52"/>
        <v>Tanisha Whorton</v>
      </c>
      <c r="AP1408" s="39"/>
      <c r="AQ1408" s="39">
        <f t="shared" si="53"/>
        <v>0</v>
      </c>
    </row>
    <row r="1409" spans="1:43" hidden="1" thickBot="1" x14ac:dyDescent="0.3">
      <c r="A1409" s="75">
        <v>1408</v>
      </c>
      <c r="B1409" s="64">
        <v>8</v>
      </c>
      <c r="C1409" s="66" t="str">
        <f>IF(G1409=1,AO1409," ")</f>
        <v xml:space="preserve"> </v>
      </c>
      <c r="D1409" s="65"/>
      <c r="E1409" s="55"/>
      <c r="F1409" s="56"/>
      <c r="G1409" s="58"/>
      <c r="H1409" s="58"/>
      <c r="I1409" s="58" t="str">
        <f>IF(C1409=$AI$9,$AJ$9," ")</f>
        <v xml:space="preserve"> </v>
      </c>
      <c r="J1409" s="55"/>
      <c r="K1409" s="55" t="s">
        <v>103</v>
      </c>
      <c r="L1409" s="55"/>
      <c r="M1409" s="55"/>
      <c r="N1409" s="56"/>
      <c r="O1409" s="55"/>
      <c r="P1409" s="55"/>
      <c r="Q1409" s="55"/>
      <c r="R1409" s="55"/>
      <c r="S1409" s="55"/>
      <c r="T1409" s="55"/>
      <c r="U1409" s="53" t="s">
        <v>180</v>
      </c>
      <c r="V1409" s="40" t="s">
        <v>133</v>
      </c>
      <c r="W1409" s="15"/>
      <c r="X1409" s="15"/>
      <c r="Y1409" s="15"/>
      <c r="Z1409" s="15" t="s">
        <v>70</v>
      </c>
      <c r="AA1409" s="15"/>
      <c r="AH1409" s="67"/>
      <c r="AI1409"/>
      <c r="AJ1409" s="67"/>
      <c r="AK1409"/>
      <c r="AO1409" s="39" t="str">
        <f t="shared" si="52"/>
        <v>Tracy Stevenson</v>
      </c>
      <c r="AP1409" s="39"/>
      <c r="AQ1409" s="39">
        <f t="shared" si="53"/>
        <v>0</v>
      </c>
    </row>
    <row r="1410" spans="1:43" hidden="1" thickBot="1" x14ac:dyDescent="0.3">
      <c r="A1410" s="75">
        <v>1409</v>
      </c>
      <c r="B1410" s="64">
        <v>9</v>
      </c>
      <c r="C1410" s="74" t="str">
        <f>IF(G1410=1,AQ1410,IF(G1410="BLK",$AI$17," "))</f>
        <v xml:space="preserve"> </v>
      </c>
      <c r="D1410" s="129"/>
      <c r="E1410" s="55"/>
      <c r="F1410" s="56"/>
      <c r="G1410" s="58"/>
      <c r="H1410" s="58"/>
      <c r="I1410" s="58" t="str">
        <f>IF(C1410=$AI$10,$AJ$10," ")</f>
        <v xml:space="preserve"> </v>
      </c>
      <c r="J1410" s="55"/>
      <c r="K1410" s="55" t="s">
        <v>103</v>
      </c>
      <c r="L1410" s="55"/>
      <c r="M1410" s="55"/>
      <c r="N1410" s="56"/>
      <c r="O1410" s="55"/>
      <c r="P1410" s="55"/>
      <c r="Q1410" s="55"/>
      <c r="R1410" s="55"/>
      <c r="S1410" s="55"/>
      <c r="T1410" s="55"/>
      <c r="U1410" s="53" t="s">
        <v>180</v>
      </c>
      <c r="V1410" s="40" t="s">
        <v>133</v>
      </c>
      <c r="W1410" s="15"/>
      <c r="X1410" s="15"/>
      <c r="Y1410" s="15"/>
      <c r="Z1410" s="15" t="s">
        <v>70</v>
      </c>
      <c r="AA1410" s="15"/>
      <c r="AH1410" s="67"/>
      <c r="AI1410"/>
      <c r="AJ1410" s="67"/>
      <c r="AK1410"/>
      <c r="AO1410" s="39" t="str">
        <f t="shared" ref="AO1410:AO1473" si="54">_xlfn.XLOOKUP(B1410,$AH$4:$AH$11,$AI$4:$AI$11,0)</f>
        <v>BLANK</v>
      </c>
      <c r="AP1410" s="39"/>
      <c r="AQ1410" s="39">
        <f t="shared" si="53"/>
        <v>0</v>
      </c>
    </row>
    <row r="1411" spans="1:43" hidden="1" thickBot="1" x14ac:dyDescent="0.3">
      <c r="A1411" s="75">
        <v>1410</v>
      </c>
      <c r="B1411" s="64">
        <v>10</v>
      </c>
      <c r="C1411" s="66" t="str">
        <f>IF(G1411=1,AO1411," ")</f>
        <v xml:space="preserve"> </v>
      </c>
      <c r="D1411" s="65"/>
      <c r="E1411" s="55"/>
      <c r="F1411" s="56"/>
      <c r="G1411" s="58"/>
      <c r="H1411" s="58"/>
      <c r="I1411" s="58" t="str">
        <f>IF(C1411=$AI$10,$AJ$10," ")</f>
        <v xml:space="preserve"> </v>
      </c>
      <c r="J1411" s="55"/>
      <c r="K1411" s="55" t="s">
        <v>103</v>
      </c>
      <c r="L1411" s="55"/>
      <c r="M1411" s="55"/>
      <c r="N1411" s="56"/>
      <c r="O1411" s="55"/>
      <c r="P1411" s="55"/>
      <c r="Q1411" s="55"/>
      <c r="R1411" s="55"/>
      <c r="S1411" s="55"/>
      <c r="T1411" s="55"/>
      <c r="U1411" s="53" t="s">
        <v>180</v>
      </c>
      <c r="V1411" s="40" t="s">
        <v>133</v>
      </c>
      <c r="W1411" s="15"/>
      <c r="X1411" s="15"/>
      <c r="Y1411" s="15"/>
      <c r="Z1411" s="15" t="s">
        <v>70</v>
      </c>
      <c r="AA1411" s="15"/>
      <c r="AH1411" s="67"/>
      <c r="AI1411"/>
      <c r="AJ1411" s="67"/>
      <c r="AK1411"/>
      <c r="AO1411" s="39" t="str">
        <f t="shared" si="54"/>
        <v>Write In</v>
      </c>
      <c r="AP1411" s="39"/>
      <c r="AQ1411" s="39">
        <f t="shared" si="53"/>
        <v>0</v>
      </c>
    </row>
    <row r="1412" spans="1:43" ht="21.75" thickBot="1" x14ac:dyDescent="0.3">
      <c r="A1412" s="75">
        <v>1411</v>
      </c>
      <c r="B1412" s="64">
        <v>11</v>
      </c>
      <c r="C1412" s="92" t="s">
        <v>101</v>
      </c>
      <c r="D1412" s="91" t="s">
        <v>112</v>
      </c>
      <c r="E1412" s="87" t="s">
        <v>111</v>
      </c>
      <c r="F1412" s="90" t="s">
        <v>110</v>
      </c>
      <c r="G1412" s="113"/>
      <c r="H1412" s="87"/>
      <c r="I1412" s="87"/>
      <c r="J1412" s="86"/>
      <c r="K1412" s="86" t="s">
        <v>100</v>
      </c>
      <c r="L1412" s="117">
        <v>1024</v>
      </c>
      <c r="M1412" s="117">
        <v>1184</v>
      </c>
      <c r="N1412" s="118"/>
      <c r="O1412" s="117"/>
      <c r="P1412" s="117" t="s">
        <v>109</v>
      </c>
      <c r="Q1412" s="87">
        <v>4</v>
      </c>
      <c r="R1412" s="87"/>
      <c r="S1412" s="86"/>
      <c r="T1412" s="85">
        <v>2</v>
      </c>
      <c r="U1412" s="84" t="s">
        <v>180</v>
      </c>
      <c r="V1412" s="40" t="s">
        <v>131</v>
      </c>
      <c r="W1412" s="15">
        <v>4</v>
      </c>
      <c r="X1412" s="15"/>
      <c r="Y1412" s="15"/>
      <c r="Z1412" s="15" t="s">
        <v>70</v>
      </c>
      <c r="AA1412" s="15"/>
      <c r="AJ1412" s="67"/>
      <c r="AK1412"/>
      <c r="AO1412" s="39">
        <f t="shared" si="54"/>
        <v>0</v>
      </c>
      <c r="AP1412" s="39"/>
      <c r="AQ1412" s="39" t="str">
        <f t="shared" si="53"/>
        <v>BOC District 4</v>
      </c>
    </row>
    <row r="1413" spans="1:43" thickBot="1" x14ac:dyDescent="0.3">
      <c r="A1413" s="75">
        <v>1412</v>
      </c>
      <c r="B1413" s="64">
        <v>12</v>
      </c>
      <c r="C1413" s="66" t="str">
        <f>IF(G1413=1,AQ1413," ")</f>
        <v>Julien Grhas</v>
      </c>
      <c r="D1413" s="71"/>
      <c r="E1413" s="115">
        <v>1024</v>
      </c>
      <c r="F1413" s="80">
        <v>193</v>
      </c>
      <c r="G1413" s="58">
        <v>1</v>
      </c>
      <c r="H1413" s="58">
        <f>G1413</f>
        <v>1</v>
      </c>
      <c r="I1413" s="58" t="str">
        <f>IF(C1413=$AI$13,$AJ$13," ")</f>
        <v>REP</v>
      </c>
      <c r="J1413" s="55" t="s">
        <v>104</v>
      </c>
      <c r="K1413" s="55" t="s">
        <v>100</v>
      </c>
      <c r="L1413" s="55"/>
      <c r="M1413" s="55"/>
      <c r="N1413" s="56"/>
      <c r="O1413" s="55"/>
      <c r="P1413" s="55"/>
      <c r="Q1413" s="55"/>
      <c r="R1413" s="55"/>
      <c r="S1413" s="55"/>
      <c r="T1413" s="54">
        <v>2</v>
      </c>
      <c r="U1413" s="53" t="s">
        <v>180</v>
      </c>
      <c r="V1413" s="40" t="s">
        <v>131</v>
      </c>
      <c r="W1413" s="15">
        <v>4</v>
      </c>
      <c r="X1413" s="15"/>
      <c r="Y1413" s="15"/>
      <c r="Z1413" s="15" t="s">
        <v>70</v>
      </c>
      <c r="AA1413" s="15"/>
      <c r="AB1413" s="4">
        <v>193</v>
      </c>
      <c r="AC1413" s="5" t="s">
        <v>182</v>
      </c>
      <c r="AD1413" s="83" t="s">
        <v>107</v>
      </c>
      <c r="AE1413" s="83"/>
      <c r="AJ1413" s="67"/>
      <c r="AK1413"/>
      <c r="AO1413" s="39">
        <f t="shared" si="54"/>
        <v>0</v>
      </c>
      <c r="AP1413" s="39"/>
      <c r="AQ1413" s="39" t="str">
        <f t="shared" ref="AQ1413:AQ1476" si="55">_xlfn.XLOOKUP(B1413,$AH$12:$AH$19,$AI$12:$AI$19,0)</f>
        <v>Julien Grhas</v>
      </c>
    </row>
    <row r="1414" spans="1:43" thickBot="1" x14ac:dyDescent="0.3">
      <c r="A1414" s="75">
        <v>1413</v>
      </c>
      <c r="B1414" s="64">
        <v>13</v>
      </c>
      <c r="C1414" s="66" t="str">
        <f>IF(G1414=1,AQ1414," ")</f>
        <v>Matthew Hardwick</v>
      </c>
      <c r="D1414" s="71"/>
      <c r="E1414" s="115">
        <v>1184</v>
      </c>
      <c r="F1414" s="80">
        <v>195</v>
      </c>
      <c r="G1414" s="58">
        <v>1</v>
      </c>
      <c r="H1414" s="58">
        <f>G1414</f>
        <v>1</v>
      </c>
      <c r="I1414" s="58" t="str">
        <f>IF(C1414=$AI$14,$AJ$14," ")</f>
        <v>REP</v>
      </c>
      <c r="J1414" s="55" t="s">
        <v>104</v>
      </c>
      <c r="K1414" s="55" t="s">
        <v>100</v>
      </c>
      <c r="L1414" s="55"/>
      <c r="M1414" s="55"/>
      <c r="N1414" s="56"/>
      <c r="O1414" s="55"/>
      <c r="P1414" s="55"/>
      <c r="Q1414" s="55"/>
      <c r="R1414" s="55"/>
      <c r="S1414" s="55"/>
      <c r="T1414" s="54">
        <v>2</v>
      </c>
      <c r="U1414" s="53" t="s">
        <v>180</v>
      </c>
      <c r="V1414" s="40" t="s">
        <v>131</v>
      </c>
      <c r="W1414" s="15">
        <v>4</v>
      </c>
      <c r="X1414" s="15"/>
      <c r="Y1414" s="15"/>
      <c r="Z1414" s="15" t="s">
        <v>70</v>
      </c>
      <c r="AA1414" s="15"/>
      <c r="AB1414" s="4">
        <v>195</v>
      </c>
      <c r="AC1414" s="5" t="s">
        <v>181</v>
      </c>
      <c r="AD1414" s="83" t="s">
        <v>107</v>
      </c>
      <c r="AE1414" s="83"/>
      <c r="AJ1414" s="67"/>
      <c r="AK1414"/>
      <c r="AO1414" s="39">
        <f t="shared" si="54"/>
        <v>0</v>
      </c>
      <c r="AP1414" s="39"/>
      <c r="AQ1414" s="39" t="str">
        <f t="shared" si="55"/>
        <v>Matthew Hardwick</v>
      </c>
    </row>
    <row r="1415" spans="1:43" thickBot="1" x14ac:dyDescent="0.3">
      <c r="A1415" s="75">
        <v>1414</v>
      </c>
      <c r="B1415" s="64">
        <v>14</v>
      </c>
      <c r="C1415" s="66" t="str">
        <f>IF(G1415=1,AQ1415," ")</f>
        <v>Yashica Marshall</v>
      </c>
      <c r="D1415" s="71"/>
      <c r="E1415" s="114">
        <v>1024</v>
      </c>
      <c r="F1415" s="80">
        <v>194</v>
      </c>
      <c r="G1415" s="58">
        <v>1</v>
      </c>
      <c r="H1415" s="58">
        <f>G1415</f>
        <v>1</v>
      </c>
      <c r="I1415" s="58" t="str">
        <f>IF(C1415=$AI$15,$AJ$15," ")</f>
        <v>DEM</v>
      </c>
      <c r="J1415" s="55" t="s">
        <v>104</v>
      </c>
      <c r="K1415" s="55" t="s">
        <v>100</v>
      </c>
      <c r="L1415" s="55"/>
      <c r="M1415" s="55"/>
      <c r="N1415" s="56"/>
      <c r="O1415" s="55"/>
      <c r="P1415" s="55"/>
      <c r="Q1415" s="55"/>
      <c r="R1415" s="55"/>
      <c r="S1415" s="55"/>
      <c r="T1415" s="54">
        <v>2</v>
      </c>
      <c r="U1415" s="53" t="s">
        <v>180</v>
      </c>
      <c r="V1415" s="40" t="s">
        <v>131</v>
      </c>
      <c r="W1415" s="15">
        <v>4</v>
      </c>
      <c r="X1415" s="15"/>
      <c r="Y1415" s="15"/>
      <c r="Z1415" s="15" t="s">
        <v>70</v>
      </c>
      <c r="AA1415" s="15"/>
      <c r="AJ1415" s="67"/>
      <c r="AK1415"/>
      <c r="AO1415" s="39">
        <f t="shared" si="54"/>
        <v>0</v>
      </c>
      <c r="AP1415" s="39"/>
      <c r="AQ1415" s="39" t="str">
        <f t="shared" si="55"/>
        <v>Yashica Marshall</v>
      </c>
    </row>
    <row r="1416" spans="1:43" thickBot="1" x14ac:dyDescent="0.3">
      <c r="A1416" s="75">
        <v>1415</v>
      </c>
      <c r="B1416" s="64">
        <v>15</v>
      </c>
      <c r="C1416" s="66" t="str">
        <f>IF(G1416=1,AQ1416," ")</f>
        <v>Monique Sheffield</v>
      </c>
      <c r="D1416" s="71"/>
      <c r="E1416" s="114">
        <v>1184</v>
      </c>
      <c r="F1416" s="80">
        <v>196</v>
      </c>
      <c r="G1416" s="58">
        <v>1</v>
      </c>
      <c r="H1416" s="58">
        <f>G1416</f>
        <v>1</v>
      </c>
      <c r="I1416" s="58" t="str">
        <f>IF(C1416=$AI$16,$AJ$16," ")</f>
        <v>DEM</v>
      </c>
      <c r="J1416" s="55" t="s">
        <v>104</v>
      </c>
      <c r="K1416" s="55" t="s">
        <v>100</v>
      </c>
      <c r="L1416" s="55"/>
      <c r="M1416" s="55"/>
      <c r="N1416" s="56"/>
      <c r="O1416" s="55"/>
      <c r="P1416" s="55"/>
      <c r="Q1416" s="55"/>
      <c r="R1416" s="55"/>
      <c r="S1416" s="55"/>
      <c r="T1416" s="54">
        <v>2</v>
      </c>
      <c r="U1416" s="53" t="s">
        <v>180</v>
      </c>
      <c r="V1416" s="40" t="s">
        <v>131</v>
      </c>
      <c r="W1416" s="15">
        <v>4</v>
      </c>
      <c r="X1416" s="15"/>
      <c r="Y1416" s="15"/>
      <c r="Z1416" s="15" t="s">
        <v>70</v>
      </c>
      <c r="AA1416" s="15"/>
      <c r="AB1416" s="4">
        <v>194</v>
      </c>
      <c r="AC1416" s="5" t="s">
        <v>182</v>
      </c>
      <c r="AD1416" s="5" t="s">
        <v>105</v>
      </c>
      <c r="AJ1416" s="67"/>
      <c r="AK1416"/>
      <c r="AO1416" s="39">
        <f t="shared" si="54"/>
        <v>0</v>
      </c>
      <c r="AP1416" s="39"/>
      <c r="AQ1416" s="39" t="str">
        <f t="shared" si="55"/>
        <v>Monique Sheffield</v>
      </c>
    </row>
    <row r="1417" spans="1:43" ht="15" x14ac:dyDescent="0.25">
      <c r="A1417" s="75">
        <v>1416</v>
      </c>
      <c r="B1417" s="64">
        <v>16</v>
      </c>
      <c r="C1417" s="74" t="str">
        <f>IF(G1417=1,AQ1417,IF(G1417="BLK",$AI$17," "))</f>
        <v xml:space="preserve"> </v>
      </c>
      <c r="D1417" s="129"/>
      <c r="E1417" s="55"/>
      <c r="F1417" s="56"/>
      <c r="G1417" s="58"/>
      <c r="H1417" s="58"/>
      <c r="I1417" s="58" t="str">
        <f>IF(C1417=$AI$17,$AJ$17," ")</f>
        <v xml:space="preserve"> </v>
      </c>
      <c r="J1417" s="55"/>
      <c r="K1417" s="55" t="s">
        <v>100</v>
      </c>
      <c r="L1417" s="55"/>
      <c r="M1417" s="55"/>
      <c r="N1417" s="56"/>
      <c r="O1417" s="55"/>
      <c r="P1417" s="55"/>
      <c r="Q1417" s="55"/>
      <c r="R1417" s="55"/>
      <c r="S1417" s="55"/>
      <c r="T1417" s="54">
        <v>2</v>
      </c>
      <c r="U1417" s="53" t="s">
        <v>180</v>
      </c>
      <c r="V1417" s="40" t="s">
        <v>131</v>
      </c>
      <c r="W1417" s="15">
        <v>4</v>
      </c>
      <c r="X1417" s="15"/>
      <c r="Y1417" s="15"/>
      <c r="Z1417" s="15" t="s">
        <v>70</v>
      </c>
      <c r="AA1417" s="15"/>
      <c r="AB1417" s="4">
        <v>196</v>
      </c>
      <c r="AC1417" s="5" t="s">
        <v>181</v>
      </c>
      <c r="AD1417" s="5" t="s">
        <v>105</v>
      </c>
      <c r="AJ1417" s="67"/>
      <c r="AK1417"/>
      <c r="AO1417" s="39">
        <f t="shared" si="54"/>
        <v>0</v>
      </c>
      <c r="AP1417" s="39"/>
      <c r="AQ1417" s="39" t="str">
        <f t="shared" si="55"/>
        <v>BLANK</v>
      </c>
    </row>
    <row r="1418" spans="1:43" ht="15" x14ac:dyDescent="0.25">
      <c r="A1418" s="75">
        <v>1417</v>
      </c>
      <c r="B1418" s="64">
        <v>17</v>
      </c>
      <c r="C1418" s="66" t="str">
        <f>IF(G1418=1,AQ1418," ")</f>
        <v xml:space="preserve"> </v>
      </c>
      <c r="D1418" s="65"/>
      <c r="E1418" s="55"/>
      <c r="F1418" s="56"/>
      <c r="G1418" s="58"/>
      <c r="H1418" s="58"/>
      <c r="I1418" s="58" t="str">
        <f>IF(C1418=$AI$18,$AJ$18," ")</f>
        <v xml:space="preserve"> </v>
      </c>
      <c r="J1418" s="55"/>
      <c r="K1418" s="55" t="s">
        <v>100</v>
      </c>
      <c r="L1418" s="55"/>
      <c r="M1418" s="55"/>
      <c r="N1418" s="56"/>
      <c r="O1418" s="55"/>
      <c r="P1418" s="55"/>
      <c r="Q1418" s="55"/>
      <c r="R1418" s="55"/>
      <c r="S1418" s="55"/>
      <c r="T1418" s="54">
        <v>2</v>
      </c>
      <c r="U1418" s="53" t="s">
        <v>180</v>
      </c>
      <c r="V1418" s="40" t="s">
        <v>131</v>
      </c>
      <c r="W1418" s="15">
        <v>4</v>
      </c>
      <c r="X1418" s="15"/>
      <c r="Y1418" s="15"/>
      <c r="Z1418" s="15" t="s">
        <v>70</v>
      </c>
      <c r="AA1418" s="15"/>
      <c r="AJ1418" s="67"/>
      <c r="AK1418"/>
      <c r="AO1418" s="39">
        <f t="shared" si="54"/>
        <v>0</v>
      </c>
      <c r="AP1418" s="39"/>
      <c r="AQ1418" s="39" t="str">
        <f t="shared" si="55"/>
        <v>BLANK</v>
      </c>
    </row>
    <row r="1419" spans="1:43" ht="15" x14ac:dyDescent="0.25">
      <c r="A1419" s="75">
        <v>1418</v>
      </c>
      <c r="B1419" s="64">
        <v>18</v>
      </c>
      <c r="C1419" s="66" t="str">
        <f>IF(G1419=1,AQ1419," ")</f>
        <v xml:space="preserve"> </v>
      </c>
      <c r="D1419" s="65"/>
      <c r="E1419" s="55"/>
      <c r="F1419" s="56"/>
      <c r="G1419" s="58"/>
      <c r="H1419" s="58"/>
      <c r="I1419" s="58" t="str">
        <f>IF(C1419=$AI$19,$AJ$19," ")</f>
        <v xml:space="preserve"> </v>
      </c>
      <c r="J1419" s="55"/>
      <c r="K1419" s="55" t="s">
        <v>100</v>
      </c>
      <c r="L1419" s="55"/>
      <c r="M1419" s="55"/>
      <c r="N1419" s="56"/>
      <c r="O1419" s="55"/>
      <c r="P1419" s="55"/>
      <c r="Q1419" s="55"/>
      <c r="R1419" s="55"/>
      <c r="S1419" s="55"/>
      <c r="T1419" s="54">
        <v>2</v>
      </c>
      <c r="U1419" s="53" t="s">
        <v>180</v>
      </c>
      <c r="V1419" s="40" t="s">
        <v>131</v>
      </c>
      <c r="W1419" s="15">
        <v>4</v>
      </c>
      <c r="X1419" s="15"/>
      <c r="Y1419" s="15"/>
      <c r="Z1419" s="15" t="s">
        <v>70</v>
      </c>
      <c r="AA1419" s="15"/>
      <c r="AJ1419" s="67"/>
      <c r="AK1419"/>
      <c r="AO1419" s="39">
        <f t="shared" si="54"/>
        <v>0</v>
      </c>
      <c r="AP1419" s="39"/>
      <c r="AQ1419" s="39" t="str">
        <f t="shared" si="55"/>
        <v>Write In</v>
      </c>
    </row>
    <row r="1420" spans="1:43" thickBot="1" x14ac:dyDescent="0.3">
      <c r="A1420" s="75">
        <v>1419</v>
      </c>
      <c r="B1420" s="64">
        <v>19</v>
      </c>
      <c r="C1420" s="66"/>
      <c r="D1420" s="65"/>
      <c r="E1420" s="55"/>
      <c r="F1420" s="56"/>
      <c r="G1420" s="58"/>
      <c r="H1420" s="58"/>
      <c r="I1420" s="58"/>
      <c r="J1420" s="55"/>
      <c r="K1420" s="55"/>
      <c r="L1420" s="55"/>
      <c r="M1420" s="55"/>
      <c r="N1420" s="56"/>
      <c r="O1420" s="55"/>
      <c r="P1420" s="55"/>
      <c r="Q1420" s="55"/>
      <c r="R1420" s="55"/>
      <c r="S1420" s="55"/>
      <c r="T1420" s="54">
        <v>2</v>
      </c>
      <c r="U1420" s="53" t="s">
        <v>180</v>
      </c>
      <c r="V1420" s="40" t="s">
        <v>129</v>
      </c>
      <c r="W1420" s="15">
        <v>4</v>
      </c>
      <c r="X1420" s="15"/>
      <c r="Y1420" s="15"/>
      <c r="Z1420" s="15" t="s">
        <v>70</v>
      </c>
      <c r="AA1420" s="15"/>
      <c r="AJ1420" s="67"/>
      <c r="AK1420"/>
      <c r="AO1420" s="39">
        <f t="shared" si="54"/>
        <v>0</v>
      </c>
      <c r="AP1420" s="39"/>
      <c r="AQ1420" s="39">
        <f t="shared" si="55"/>
        <v>0</v>
      </c>
    </row>
    <row r="1421" spans="1:43" ht="16.5" thickBot="1" x14ac:dyDescent="0.3">
      <c r="A1421" s="75">
        <v>1420</v>
      </c>
      <c r="B1421" s="64">
        <v>20</v>
      </c>
      <c r="C1421" s="74" t="s">
        <v>98</v>
      </c>
      <c r="D1421" s="71"/>
      <c r="E1421" s="58"/>
      <c r="F1421" s="73"/>
      <c r="G1421" s="59">
        <v>0</v>
      </c>
      <c r="H1421" s="59">
        <v>0</v>
      </c>
      <c r="I1421" s="58"/>
      <c r="J1421" s="55"/>
      <c r="K1421" s="55" t="s">
        <v>97</v>
      </c>
      <c r="L1421" s="55"/>
      <c r="M1421" s="55"/>
      <c r="N1421" s="56"/>
      <c r="O1421" s="55"/>
      <c r="P1421" s="55"/>
      <c r="Q1421" s="55"/>
      <c r="R1421" s="55"/>
      <c r="S1421" s="55"/>
      <c r="T1421" s="54">
        <v>2</v>
      </c>
      <c r="U1421" s="53" t="s">
        <v>180</v>
      </c>
      <c r="V1421" s="40" t="s">
        <v>129</v>
      </c>
      <c r="W1421" s="15">
        <v>4</v>
      </c>
      <c r="X1421" s="15"/>
      <c r="Y1421" s="15"/>
      <c r="Z1421" s="15" t="s">
        <v>70</v>
      </c>
      <c r="AA1421" s="15"/>
      <c r="AH1421" s="67"/>
      <c r="AI1421"/>
      <c r="AJ1421" s="67"/>
      <c r="AK1421"/>
      <c r="AO1421" s="39">
        <f t="shared" si="54"/>
        <v>0</v>
      </c>
      <c r="AP1421" s="39"/>
      <c r="AQ1421" s="39">
        <f t="shared" si="55"/>
        <v>0</v>
      </c>
    </row>
    <row r="1422" spans="1:43" ht="16.5" thickBot="1" x14ac:dyDescent="0.3">
      <c r="A1422" s="75">
        <v>1421</v>
      </c>
      <c r="B1422" s="64">
        <v>21</v>
      </c>
      <c r="C1422" s="74" t="s">
        <v>96</v>
      </c>
      <c r="D1422" s="71"/>
      <c r="E1422" s="58"/>
      <c r="F1422" s="73"/>
      <c r="G1422" s="59">
        <v>0</v>
      </c>
      <c r="H1422" s="59">
        <v>0</v>
      </c>
      <c r="I1422" s="58"/>
      <c r="J1422" s="55"/>
      <c r="K1422" s="55" t="s">
        <v>95</v>
      </c>
      <c r="L1422" s="55"/>
      <c r="M1422" s="55"/>
      <c r="N1422" s="56"/>
      <c r="O1422" s="55"/>
      <c r="P1422" s="55"/>
      <c r="Q1422" s="55"/>
      <c r="R1422" s="55"/>
      <c r="S1422" s="55"/>
      <c r="T1422" s="54">
        <v>2</v>
      </c>
      <c r="U1422" s="53" t="s">
        <v>180</v>
      </c>
      <c r="V1422" s="40" t="s">
        <v>129</v>
      </c>
      <c r="W1422" s="15">
        <v>4</v>
      </c>
      <c r="X1422" s="15"/>
      <c r="Y1422" s="15"/>
      <c r="Z1422" s="15" t="s">
        <v>70</v>
      </c>
      <c r="AA1422" s="15"/>
      <c r="AH1422" s="67"/>
      <c r="AI1422"/>
      <c r="AJ1422" s="67"/>
      <c r="AK1422"/>
      <c r="AO1422" s="39">
        <f t="shared" si="54"/>
        <v>0</v>
      </c>
      <c r="AP1422" s="39"/>
      <c r="AQ1422" s="39">
        <f t="shared" si="55"/>
        <v>0</v>
      </c>
    </row>
    <row r="1423" spans="1:43" ht="16.5" thickBot="1" x14ac:dyDescent="0.3">
      <c r="A1423" s="75">
        <v>1422</v>
      </c>
      <c r="B1423" s="64">
        <v>22</v>
      </c>
      <c r="C1423" s="74" t="s">
        <v>94</v>
      </c>
      <c r="D1423" s="71"/>
      <c r="E1423" s="58"/>
      <c r="F1423" s="73"/>
      <c r="G1423" s="59">
        <v>0</v>
      </c>
      <c r="H1423" s="59">
        <v>0</v>
      </c>
      <c r="I1423" s="58"/>
      <c r="J1423" s="55"/>
      <c r="K1423" s="55" t="s">
        <v>93</v>
      </c>
      <c r="L1423" s="55"/>
      <c r="M1423" s="55"/>
      <c r="N1423" s="56"/>
      <c r="O1423" s="55"/>
      <c r="P1423" s="55"/>
      <c r="Q1423" s="55"/>
      <c r="R1423" s="55"/>
      <c r="S1423" s="55"/>
      <c r="T1423" s="54">
        <v>2</v>
      </c>
      <c r="U1423" s="53" t="s">
        <v>180</v>
      </c>
      <c r="V1423" s="40" t="s">
        <v>129</v>
      </c>
      <c r="W1423" s="15">
        <v>4</v>
      </c>
      <c r="X1423" s="15"/>
      <c r="Y1423" s="15"/>
      <c r="Z1423" s="15" t="s">
        <v>70</v>
      </c>
      <c r="AA1423" s="15"/>
      <c r="AH1423" s="67"/>
      <c r="AI1423"/>
      <c r="AJ1423" s="67"/>
      <c r="AK1423"/>
      <c r="AO1423" s="39">
        <f t="shared" si="54"/>
        <v>0</v>
      </c>
      <c r="AP1423" s="39"/>
      <c r="AQ1423" s="39">
        <f t="shared" si="55"/>
        <v>0</v>
      </c>
    </row>
    <row r="1424" spans="1:43" ht="16.5" thickBot="1" x14ac:dyDescent="0.3">
      <c r="A1424" s="75">
        <v>1423</v>
      </c>
      <c r="B1424" s="64">
        <v>23</v>
      </c>
      <c r="C1424" s="74" t="s">
        <v>77</v>
      </c>
      <c r="D1424" s="71"/>
      <c r="E1424" s="58"/>
      <c r="F1424" s="73"/>
      <c r="G1424" s="59">
        <v>0</v>
      </c>
      <c r="H1424" s="59">
        <v>0</v>
      </c>
      <c r="I1424" s="58"/>
      <c r="J1424" s="55"/>
      <c r="K1424" s="55" t="s">
        <v>77</v>
      </c>
      <c r="L1424" s="55"/>
      <c r="M1424" s="55"/>
      <c r="N1424" s="56"/>
      <c r="O1424" s="55"/>
      <c r="P1424" s="55"/>
      <c r="Q1424" s="55"/>
      <c r="R1424" s="55"/>
      <c r="S1424" s="55"/>
      <c r="T1424" s="54">
        <v>2</v>
      </c>
      <c r="U1424" s="53" t="s">
        <v>180</v>
      </c>
      <c r="V1424" s="40" t="s">
        <v>129</v>
      </c>
      <c r="W1424" s="15">
        <v>4</v>
      </c>
      <c r="X1424" s="15"/>
      <c r="Y1424" s="15"/>
      <c r="Z1424" s="15" t="s">
        <v>70</v>
      </c>
      <c r="AA1424" s="15"/>
      <c r="AH1424" s="67"/>
      <c r="AI1424"/>
      <c r="AJ1424" s="67"/>
      <c r="AK1424"/>
      <c r="AO1424" s="39">
        <f t="shared" si="54"/>
        <v>0</v>
      </c>
      <c r="AP1424" s="39"/>
      <c r="AQ1424" s="39">
        <f t="shared" si="55"/>
        <v>0</v>
      </c>
    </row>
    <row r="1425" spans="1:43" ht="16.5" thickBot="1" x14ac:dyDescent="0.3">
      <c r="A1425" s="75">
        <v>1424</v>
      </c>
      <c r="B1425" s="64">
        <v>24</v>
      </c>
      <c r="C1425" s="72" t="s">
        <v>92</v>
      </c>
      <c r="D1425" s="71"/>
      <c r="E1425" s="68"/>
      <c r="F1425" s="70"/>
      <c r="G1425" s="59">
        <v>0</v>
      </c>
      <c r="H1425" s="59">
        <v>0</v>
      </c>
      <c r="I1425" s="69"/>
      <c r="J1425" s="68"/>
      <c r="K1425" s="68" t="s">
        <v>91</v>
      </c>
      <c r="L1425" s="55"/>
      <c r="M1425" s="55"/>
      <c r="N1425" s="56"/>
      <c r="O1425" s="55"/>
      <c r="P1425" s="55"/>
      <c r="Q1425" s="55"/>
      <c r="R1425" s="55"/>
      <c r="S1425" s="55"/>
      <c r="T1425" s="54">
        <v>2</v>
      </c>
      <c r="U1425" s="53" t="s">
        <v>180</v>
      </c>
      <c r="V1425" s="40" t="s">
        <v>129</v>
      </c>
      <c r="W1425" s="15">
        <v>4</v>
      </c>
      <c r="X1425" s="15"/>
      <c r="Y1425" s="15"/>
      <c r="Z1425" s="15" t="s">
        <v>70</v>
      </c>
      <c r="AA1425" s="15"/>
      <c r="AH1425" s="67"/>
      <c r="AI1425"/>
      <c r="AJ1425" s="67"/>
      <c r="AK1425"/>
      <c r="AO1425" s="39">
        <f t="shared" si="54"/>
        <v>0</v>
      </c>
      <c r="AP1425" s="39"/>
      <c r="AQ1425" s="39">
        <f t="shared" si="55"/>
        <v>0</v>
      </c>
    </row>
    <row r="1426" spans="1:43" x14ac:dyDescent="0.25">
      <c r="A1426" s="75">
        <v>1425</v>
      </c>
      <c r="B1426" s="64">
        <v>25</v>
      </c>
      <c r="C1426" s="66"/>
      <c r="D1426" s="65"/>
      <c r="E1426" s="55"/>
      <c r="F1426" s="56"/>
      <c r="G1426" s="59"/>
      <c r="H1426" s="58"/>
      <c r="I1426" s="58"/>
      <c r="J1426" s="55"/>
      <c r="K1426" s="55"/>
      <c r="L1426" s="55"/>
      <c r="M1426" s="55"/>
      <c r="N1426" s="56"/>
      <c r="O1426" s="55"/>
      <c r="P1426" s="55"/>
      <c r="Q1426" s="55"/>
      <c r="R1426" s="55"/>
      <c r="S1426" s="55"/>
      <c r="T1426" s="54">
        <v>2</v>
      </c>
      <c r="U1426" s="53" t="s">
        <v>180</v>
      </c>
      <c r="V1426" s="40" t="s">
        <v>129</v>
      </c>
      <c r="W1426" s="15">
        <v>4</v>
      </c>
      <c r="X1426" s="15"/>
      <c r="Y1426" s="15"/>
      <c r="Z1426" s="15" t="s">
        <v>70</v>
      </c>
      <c r="AA1426" s="15"/>
      <c r="AH1426" s="67"/>
      <c r="AI1426"/>
      <c r="AJ1426" s="67"/>
      <c r="AK1426"/>
      <c r="AO1426" s="39">
        <f t="shared" si="54"/>
        <v>0</v>
      </c>
      <c r="AP1426" s="39"/>
      <c r="AQ1426" s="39">
        <f t="shared" si="55"/>
        <v>0</v>
      </c>
    </row>
    <row r="1427" spans="1:43" x14ac:dyDescent="0.25">
      <c r="A1427" s="75">
        <v>1426</v>
      </c>
      <c r="B1427" s="64">
        <v>26</v>
      </c>
      <c r="C1427" s="63" t="s">
        <v>90</v>
      </c>
      <c r="D1427" s="62"/>
      <c r="E1427" s="61">
        <f>SUBTOTAL(9,G1405:G1425)</f>
        <v>4</v>
      </c>
      <c r="F1427" s="60"/>
      <c r="G1427" s="59"/>
      <c r="H1427" s="58"/>
      <c r="I1427" s="57"/>
      <c r="J1427" s="55"/>
      <c r="K1427" s="55" t="s">
        <v>89</v>
      </c>
      <c r="L1427" s="55"/>
      <c r="M1427" s="55"/>
      <c r="N1427" s="56"/>
      <c r="O1427" s="55"/>
      <c r="P1427" s="55"/>
      <c r="Q1427" s="55"/>
      <c r="R1427" s="55"/>
      <c r="S1427" s="55"/>
      <c r="T1427" s="54">
        <v>2</v>
      </c>
      <c r="U1427" s="53" t="s">
        <v>180</v>
      </c>
      <c r="V1427" s="40" t="s">
        <v>129</v>
      </c>
      <c r="W1427" s="15">
        <v>4</v>
      </c>
      <c r="X1427" s="15"/>
      <c r="Y1427" s="15"/>
      <c r="Z1427" s="15" t="s">
        <v>70</v>
      </c>
      <c r="AA1427" s="15"/>
      <c r="AH1427" s="67"/>
      <c r="AI1427"/>
      <c r="AJ1427" s="67"/>
      <c r="AK1427"/>
      <c r="AO1427" s="39">
        <f t="shared" si="54"/>
        <v>0</v>
      </c>
      <c r="AP1427" s="39"/>
      <c r="AQ1427" s="39">
        <f t="shared" si="55"/>
        <v>0</v>
      </c>
    </row>
    <row r="1428" spans="1:43" ht="16.5" thickBot="1" x14ac:dyDescent="0.3">
      <c r="A1428" s="75">
        <v>1427</v>
      </c>
      <c r="B1428" s="52">
        <v>27</v>
      </c>
      <c r="C1428" s="51" t="s">
        <v>88</v>
      </c>
      <c r="D1428" s="50"/>
      <c r="E1428" s="49">
        <f>SUBTOTAL(9,H1405:H1425)</f>
        <v>4</v>
      </c>
      <c r="F1428" s="48">
        <f>SUBTOTAL(9,H1405:H1421)</f>
        <v>4</v>
      </c>
      <c r="G1428" s="47"/>
      <c r="H1428" s="46"/>
      <c r="I1428" s="46"/>
      <c r="J1428" s="45"/>
      <c r="K1428" s="43" t="s">
        <v>87</v>
      </c>
      <c r="L1428" s="43"/>
      <c r="M1428" s="43"/>
      <c r="N1428" s="44"/>
      <c r="O1428" s="43"/>
      <c r="P1428" s="43"/>
      <c r="Q1428" s="43"/>
      <c r="R1428" s="43"/>
      <c r="S1428" s="43"/>
      <c r="T1428" s="42">
        <v>2</v>
      </c>
      <c r="U1428" s="41" t="s">
        <v>180</v>
      </c>
      <c r="V1428" s="40" t="s">
        <v>129</v>
      </c>
      <c r="W1428" s="15">
        <v>4</v>
      </c>
      <c r="X1428" s="15"/>
      <c r="Y1428" s="15"/>
      <c r="Z1428" s="15" t="s">
        <v>70</v>
      </c>
      <c r="AA1428" s="15"/>
      <c r="AH1428" s="67"/>
      <c r="AI1428"/>
      <c r="AJ1428" s="67"/>
      <c r="AK1428"/>
      <c r="AO1428" s="39">
        <f t="shared" si="54"/>
        <v>0</v>
      </c>
      <c r="AP1428" s="39"/>
      <c r="AQ1428" s="39">
        <f t="shared" si="55"/>
        <v>0</v>
      </c>
    </row>
    <row r="1429" spans="1:43" ht="16.5" thickBot="1" x14ac:dyDescent="0.3">
      <c r="A1429" s="38">
        <v>1428</v>
      </c>
      <c r="G1429" s="13"/>
      <c r="U1429" s="2" t="s">
        <v>83</v>
      </c>
      <c r="V1429" s="40"/>
      <c r="W1429" s="15"/>
      <c r="X1429" s="15"/>
      <c r="Y1429" s="15"/>
      <c r="Z1429" s="15" t="s">
        <v>70</v>
      </c>
      <c r="AA1429" s="15"/>
      <c r="AH1429" s="67"/>
      <c r="AI1429"/>
      <c r="AJ1429" s="67"/>
      <c r="AK1429"/>
      <c r="AO1429" s="39">
        <f t="shared" si="54"/>
        <v>0</v>
      </c>
      <c r="AP1429" s="39"/>
      <c r="AQ1429" s="39">
        <f t="shared" si="55"/>
        <v>0</v>
      </c>
    </row>
    <row r="1430" spans="1:43" x14ac:dyDescent="0.25">
      <c r="A1430" s="75">
        <v>1429</v>
      </c>
      <c r="B1430" s="105">
        <v>1</v>
      </c>
      <c r="C1430" s="104" t="s">
        <v>11</v>
      </c>
      <c r="D1430" s="103"/>
      <c r="E1430" s="101"/>
      <c r="F1430" s="102"/>
      <c r="G1430" s="101" t="s">
        <v>176</v>
      </c>
      <c r="H1430" s="98"/>
      <c r="I1430" s="98"/>
      <c r="J1430" s="98"/>
      <c r="K1430" s="100" t="s">
        <v>118</v>
      </c>
      <c r="L1430" s="98"/>
      <c r="M1430" s="98"/>
      <c r="N1430" s="99"/>
      <c r="O1430" s="98"/>
      <c r="P1430" s="98"/>
      <c r="Q1430" s="98"/>
      <c r="R1430" s="98"/>
      <c r="S1430" s="98"/>
      <c r="T1430" s="97">
        <v>3</v>
      </c>
      <c r="U1430" s="96" t="s">
        <v>176</v>
      </c>
      <c r="V1430" s="40" t="s">
        <v>135</v>
      </c>
      <c r="W1430" s="15"/>
      <c r="X1430" s="15"/>
      <c r="Y1430" s="15"/>
      <c r="Z1430" s="15" t="s">
        <v>70</v>
      </c>
      <c r="AA1430" s="15"/>
      <c r="AH1430" s="67"/>
      <c r="AI1430"/>
      <c r="AJ1430" s="67"/>
      <c r="AK1430"/>
      <c r="AO1430" s="39">
        <f t="shared" si="54"/>
        <v>0</v>
      </c>
      <c r="AP1430" s="39"/>
      <c r="AQ1430" s="39">
        <f t="shared" si="55"/>
        <v>0</v>
      </c>
    </row>
    <row r="1431" spans="1:43" ht="16.5" thickBot="1" x14ac:dyDescent="0.3">
      <c r="A1431" s="75">
        <v>1430</v>
      </c>
      <c r="B1431" s="64">
        <v>2</v>
      </c>
      <c r="C1431" s="66" t="s">
        <v>116</v>
      </c>
      <c r="D1431" s="65"/>
      <c r="E1431" s="55"/>
      <c r="F1431" s="56"/>
      <c r="H1431" s="55"/>
      <c r="I1431" s="58"/>
      <c r="J1431" s="55"/>
      <c r="K1431" s="55" t="s">
        <v>115</v>
      </c>
      <c r="L1431" s="55"/>
      <c r="M1431" s="55"/>
      <c r="N1431" s="56"/>
      <c r="O1431" s="55"/>
      <c r="P1431" s="55"/>
      <c r="Q1431" s="55"/>
      <c r="R1431" s="55"/>
      <c r="S1431" s="55"/>
      <c r="T1431" s="54">
        <v>3</v>
      </c>
      <c r="U1431" s="53" t="s">
        <v>176</v>
      </c>
      <c r="V1431" s="40" t="s">
        <v>134</v>
      </c>
      <c r="W1431" s="15"/>
      <c r="X1431" s="15"/>
      <c r="Y1431" s="15"/>
      <c r="Z1431" s="15" t="s">
        <v>70</v>
      </c>
      <c r="AA1431" s="15"/>
      <c r="AH1431" s="67"/>
      <c r="AI1431"/>
      <c r="AJ1431" s="67"/>
      <c r="AK1431"/>
      <c r="AO1431" s="39">
        <f t="shared" si="54"/>
        <v>0</v>
      </c>
      <c r="AP1431" s="39"/>
      <c r="AQ1431" s="39">
        <f t="shared" si="55"/>
        <v>0</v>
      </c>
    </row>
    <row r="1432" spans="1:43" ht="16.5" hidden="1" thickBot="1" x14ac:dyDescent="0.3">
      <c r="A1432" s="75">
        <v>1431</v>
      </c>
      <c r="B1432" s="64">
        <v>3</v>
      </c>
      <c r="C1432" s="79" t="s">
        <v>113</v>
      </c>
      <c r="D1432" s="78"/>
      <c r="E1432" s="55"/>
      <c r="F1432" s="56"/>
      <c r="H1432" s="55"/>
      <c r="I1432" s="58"/>
      <c r="J1432" s="55"/>
      <c r="K1432" s="55" t="s">
        <v>103</v>
      </c>
      <c r="L1432" s="55"/>
      <c r="M1432" s="55"/>
      <c r="N1432" s="56"/>
      <c r="O1432" s="55"/>
      <c r="P1432" s="55"/>
      <c r="Q1432" s="55"/>
      <c r="R1432" s="55"/>
      <c r="S1432" s="55"/>
      <c r="T1432" s="55"/>
      <c r="U1432" s="53" t="s">
        <v>176</v>
      </c>
      <c r="V1432" s="40" t="s">
        <v>133</v>
      </c>
      <c r="W1432" s="15"/>
      <c r="X1432" s="15"/>
      <c r="Y1432" s="15"/>
      <c r="Z1432" s="15" t="s">
        <v>70</v>
      </c>
      <c r="AA1432" s="15"/>
      <c r="AH1432" s="67"/>
      <c r="AI1432"/>
      <c r="AJ1432" s="67"/>
      <c r="AK1432"/>
      <c r="AO1432" s="39" t="str">
        <f t="shared" si="54"/>
        <v>BOC District 2</v>
      </c>
      <c r="AP1432" s="39"/>
      <c r="AQ1432" s="39">
        <f t="shared" si="55"/>
        <v>0</v>
      </c>
    </row>
    <row r="1433" spans="1:43" hidden="1" thickBot="1" x14ac:dyDescent="0.3">
      <c r="A1433" s="75">
        <v>1432</v>
      </c>
      <c r="B1433" s="64">
        <v>4</v>
      </c>
      <c r="C1433" s="66" t="str">
        <f>IF(G1433=1,AO1433," ")</f>
        <v xml:space="preserve"> </v>
      </c>
      <c r="D1433" s="65"/>
      <c r="E1433" s="55"/>
      <c r="F1433" s="56"/>
      <c r="G1433" s="58"/>
      <c r="H1433" s="58"/>
      <c r="I1433" s="58" t="str">
        <f>IF(C1433=$AI$5,$AJ$5," ")</f>
        <v xml:space="preserve"> </v>
      </c>
      <c r="J1433" s="55"/>
      <c r="K1433" s="55" t="s">
        <v>103</v>
      </c>
      <c r="L1433" s="55"/>
      <c r="M1433" s="55"/>
      <c r="N1433" s="56"/>
      <c r="O1433" s="55"/>
      <c r="P1433" s="55"/>
      <c r="Q1433" s="55"/>
      <c r="R1433" s="55"/>
      <c r="S1433" s="55"/>
      <c r="T1433" s="55"/>
      <c r="U1433" s="53" t="s">
        <v>176</v>
      </c>
      <c r="V1433" s="40" t="s">
        <v>133</v>
      </c>
      <c r="W1433" s="15"/>
      <c r="X1433" s="15"/>
      <c r="Y1433" s="15"/>
      <c r="Z1433" s="15" t="s">
        <v>70</v>
      </c>
      <c r="AA1433" s="15"/>
      <c r="AH1433" s="67"/>
      <c r="AI1433"/>
      <c r="AJ1433" s="67"/>
      <c r="AK1433"/>
      <c r="AO1433" s="39" t="str">
        <f t="shared" si="54"/>
        <v xml:space="preserve">Alicia Adams </v>
      </c>
      <c r="AP1433" s="39"/>
      <c r="AQ1433" s="39">
        <f t="shared" si="55"/>
        <v>0</v>
      </c>
    </row>
    <row r="1434" spans="1:43" hidden="1" thickBot="1" x14ac:dyDescent="0.3">
      <c r="A1434" s="75">
        <v>1433</v>
      </c>
      <c r="B1434" s="64">
        <v>5</v>
      </c>
      <c r="C1434" s="66" t="str">
        <f>IF(G1434=1,AO1434," ")</f>
        <v xml:space="preserve"> </v>
      </c>
      <c r="D1434" s="65"/>
      <c r="E1434" s="55"/>
      <c r="F1434" s="56"/>
      <c r="G1434" s="58"/>
      <c r="H1434" s="58"/>
      <c r="I1434" s="58" t="str">
        <f>IF(C1434=$AI$6,$AJ$6," ")</f>
        <v xml:space="preserve"> </v>
      </c>
      <c r="J1434" s="55"/>
      <c r="K1434" s="55" t="s">
        <v>103</v>
      </c>
      <c r="L1434" s="55"/>
      <c r="M1434" s="55"/>
      <c r="N1434" s="56"/>
      <c r="O1434" s="55"/>
      <c r="P1434" s="55"/>
      <c r="Q1434" s="55"/>
      <c r="R1434" s="55"/>
      <c r="S1434" s="55"/>
      <c r="T1434" s="55"/>
      <c r="U1434" s="53" t="s">
        <v>176</v>
      </c>
      <c r="V1434" s="40" t="s">
        <v>133</v>
      </c>
      <c r="W1434" s="15"/>
      <c r="X1434" s="15"/>
      <c r="Y1434" s="15"/>
      <c r="Z1434" s="15" t="s">
        <v>70</v>
      </c>
      <c r="AA1434" s="15"/>
      <c r="AH1434" s="67"/>
      <c r="AI1434"/>
      <c r="AJ1434" s="67"/>
      <c r="AK1434"/>
      <c r="AO1434" s="39" t="str">
        <f t="shared" si="54"/>
        <v>Erick Allen</v>
      </c>
      <c r="AP1434" s="39"/>
      <c r="AQ1434" s="39">
        <f t="shared" si="55"/>
        <v>0</v>
      </c>
    </row>
    <row r="1435" spans="1:43" hidden="1" thickBot="1" x14ac:dyDescent="0.3">
      <c r="A1435" s="75">
        <v>1434</v>
      </c>
      <c r="B1435" s="64">
        <v>6</v>
      </c>
      <c r="C1435" s="66" t="str">
        <f>IF(G1435=1,AO1435," ")</f>
        <v xml:space="preserve"> </v>
      </c>
      <c r="D1435" s="65"/>
      <c r="E1435" s="55"/>
      <c r="F1435" s="56"/>
      <c r="G1435" s="58"/>
      <c r="H1435" s="58"/>
      <c r="I1435" s="58" t="str">
        <f>IF(C1435=$AI$7,$AJ$7," ")</f>
        <v xml:space="preserve"> </v>
      </c>
      <c r="J1435" s="55"/>
      <c r="K1435" s="55" t="s">
        <v>103</v>
      </c>
      <c r="L1435" s="55"/>
      <c r="M1435" s="55"/>
      <c r="N1435" s="56"/>
      <c r="O1435" s="55"/>
      <c r="P1435" s="55"/>
      <c r="Q1435" s="55"/>
      <c r="R1435" s="55"/>
      <c r="S1435" s="55"/>
      <c r="T1435" s="55"/>
      <c r="U1435" s="53" t="s">
        <v>176</v>
      </c>
      <c r="V1435" s="40" t="s">
        <v>133</v>
      </c>
      <c r="W1435" s="15"/>
      <c r="X1435" s="15"/>
      <c r="Y1435" s="15"/>
      <c r="Z1435" s="15" t="s">
        <v>70</v>
      </c>
      <c r="AA1435" s="15"/>
      <c r="AH1435" s="67"/>
      <c r="AI1435"/>
      <c r="AJ1435" s="67"/>
      <c r="AK1435"/>
      <c r="AO1435" s="39" t="str">
        <f t="shared" si="54"/>
        <v>Jaha V. Howard</v>
      </c>
      <c r="AP1435" s="39"/>
      <c r="AQ1435" s="39">
        <f t="shared" si="55"/>
        <v>0</v>
      </c>
    </row>
    <row r="1436" spans="1:43" hidden="1" thickBot="1" x14ac:dyDescent="0.3">
      <c r="A1436" s="75">
        <v>1435</v>
      </c>
      <c r="B1436" s="64">
        <v>7</v>
      </c>
      <c r="C1436" s="66" t="str">
        <f>IF(G1436=1,AO1436," ")</f>
        <v xml:space="preserve"> </v>
      </c>
      <c r="D1436" s="65"/>
      <c r="E1436" s="55"/>
      <c r="F1436" s="56"/>
      <c r="G1436" s="58"/>
      <c r="H1436" s="58"/>
      <c r="I1436" s="58" t="str">
        <f>IF(C1436=$AI$8,$AJ$8," ")</f>
        <v xml:space="preserve"> </v>
      </c>
      <c r="J1436" s="55"/>
      <c r="K1436" s="55" t="s">
        <v>103</v>
      </c>
      <c r="L1436" s="55"/>
      <c r="M1436" s="55"/>
      <c r="N1436" s="56"/>
      <c r="O1436" s="55"/>
      <c r="P1436" s="55"/>
      <c r="Q1436" s="55"/>
      <c r="R1436" s="55"/>
      <c r="S1436" s="55"/>
      <c r="T1436" s="55"/>
      <c r="U1436" s="53" t="s">
        <v>176</v>
      </c>
      <c r="V1436" s="40" t="s">
        <v>133</v>
      </c>
      <c r="W1436" s="15"/>
      <c r="X1436" s="15"/>
      <c r="Y1436" s="15"/>
      <c r="Z1436" s="15" t="s">
        <v>70</v>
      </c>
      <c r="AA1436" s="15"/>
      <c r="AH1436" s="67"/>
      <c r="AI1436"/>
      <c r="AJ1436" s="67"/>
      <c r="AK1436"/>
      <c r="AO1436" s="39" t="str">
        <f t="shared" si="54"/>
        <v>Tanisha Whorton</v>
      </c>
      <c r="AP1436" s="39"/>
      <c r="AQ1436" s="39">
        <f t="shared" si="55"/>
        <v>0</v>
      </c>
    </row>
    <row r="1437" spans="1:43" hidden="1" thickBot="1" x14ac:dyDescent="0.3">
      <c r="A1437" s="75">
        <v>1436</v>
      </c>
      <c r="B1437" s="64">
        <v>8</v>
      </c>
      <c r="C1437" s="66" t="str">
        <f>IF(G1437=1,AO1437," ")</f>
        <v xml:space="preserve"> </v>
      </c>
      <c r="D1437" s="65"/>
      <c r="E1437" s="55"/>
      <c r="F1437" s="56"/>
      <c r="G1437" s="58"/>
      <c r="H1437" s="58"/>
      <c r="I1437" s="58" t="str">
        <f>IF(C1437=$AI$9,$AJ$9," ")</f>
        <v xml:space="preserve"> </v>
      </c>
      <c r="J1437" s="55"/>
      <c r="K1437" s="55" t="s">
        <v>103</v>
      </c>
      <c r="L1437" s="55"/>
      <c r="M1437" s="55"/>
      <c r="N1437" s="56"/>
      <c r="O1437" s="55"/>
      <c r="P1437" s="55"/>
      <c r="Q1437" s="55"/>
      <c r="R1437" s="55"/>
      <c r="S1437" s="55"/>
      <c r="T1437" s="55"/>
      <c r="U1437" s="53" t="s">
        <v>176</v>
      </c>
      <c r="V1437" s="40" t="s">
        <v>133</v>
      </c>
      <c r="W1437" s="15"/>
      <c r="X1437" s="15"/>
      <c r="Y1437" s="15"/>
      <c r="Z1437" s="15" t="s">
        <v>70</v>
      </c>
      <c r="AA1437" s="15"/>
      <c r="AH1437" s="67"/>
      <c r="AI1437"/>
      <c r="AJ1437" s="67"/>
      <c r="AK1437"/>
      <c r="AO1437" s="39" t="str">
        <f t="shared" si="54"/>
        <v>Tracy Stevenson</v>
      </c>
      <c r="AP1437" s="39"/>
      <c r="AQ1437" s="39">
        <f t="shared" si="55"/>
        <v>0</v>
      </c>
    </row>
    <row r="1438" spans="1:43" hidden="1" thickBot="1" x14ac:dyDescent="0.3">
      <c r="A1438" s="75">
        <v>1437</v>
      </c>
      <c r="B1438" s="64">
        <v>9</v>
      </c>
      <c r="C1438" s="74" t="str">
        <f>IF(G1438=1,AQ1438,IF(G1438="BLK",$AI$17," "))</f>
        <v xml:space="preserve"> </v>
      </c>
      <c r="D1438" s="129"/>
      <c r="E1438" s="55"/>
      <c r="F1438" s="56"/>
      <c r="G1438" s="58"/>
      <c r="H1438" s="58"/>
      <c r="I1438" s="58" t="str">
        <f>IF(C1438=$AI$10,$AJ$10," ")</f>
        <v xml:space="preserve"> </v>
      </c>
      <c r="J1438" s="55"/>
      <c r="K1438" s="55" t="s">
        <v>103</v>
      </c>
      <c r="L1438" s="55"/>
      <c r="M1438" s="55"/>
      <c r="N1438" s="56"/>
      <c r="O1438" s="55"/>
      <c r="P1438" s="55"/>
      <c r="Q1438" s="55"/>
      <c r="R1438" s="55"/>
      <c r="S1438" s="55"/>
      <c r="T1438" s="55"/>
      <c r="U1438" s="53" t="s">
        <v>176</v>
      </c>
      <c r="V1438" s="40" t="s">
        <v>133</v>
      </c>
      <c r="W1438" s="15"/>
      <c r="X1438" s="15"/>
      <c r="Y1438" s="15"/>
      <c r="Z1438" s="15" t="s">
        <v>70</v>
      </c>
      <c r="AA1438" s="15"/>
      <c r="AH1438" s="67"/>
      <c r="AI1438"/>
      <c r="AJ1438" s="67"/>
      <c r="AK1438"/>
      <c r="AO1438" s="39" t="str">
        <f t="shared" si="54"/>
        <v>BLANK</v>
      </c>
      <c r="AP1438" s="39"/>
      <c r="AQ1438" s="39">
        <f t="shared" si="55"/>
        <v>0</v>
      </c>
    </row>
    <row r="1439" spans="1:43" hidden="1" thickBot="1" x14ac:dyDescent="0.3">
      <c r="A1439" s="75">
        <v>1438</v>
      </c>
      <c r="B1439" s="64">
        <v>10</v>
      </c>
      <c r="C1439" s="66" t="str">
        <f>IF(G1439=1,AO1439," ")</f>
        <v xml:space="preserve"> </v>
      </c>
      <c r="D1439" s="65"/>
      <c r="E1439" s="55"/>
      <c r="F1439" s="56"/>
      <c r="G1439" s="58"/>
      <c r="H1439" s="58"/>
      <c r="I1439" s="58" t="str">
        <f>IF(C1439=$AI$10,$AJ$10," ")</f>
        <v xml:space="preserve"> </v>
      </c>
      <c r="J1439" s="55"/>
      <c r="K1439" s="55" t="s">
        <v>103</v>
      </c>
      <c r="L1439" s="55"/>
      <c r="M1439" s="55"/>
      <c r="N1439" s="56"/>
      <c r="O1439" s="55"/>
      <c r="P1439" s="55"/>
      <c r="Q1439" s="55"/>
      <c r="R1439" s="55"/>
      <c r="S1439" s="55"/>
      <c r="T1439" s="55"/>
      <c r="U1439" s="53" t="s">
        <v>176</v>
      </c>
      <c r="V1439" s="40" t="s">
        <v>133</v>
      </c>
      <c r="W1439" s="15"/>
      <c r="X1439" s="15"/>
      <c r="Y1439" s="15"/>
      <c r="Z1439" s="15" t="s">
        <v>70</v>
      </c>
      <c r="AA1439" s="15"/>
      <c r="AH1439" s="67"/>
      <c r="AI1439"/>
      <c r="AJ1439" s="67"/>
      <c r="AK1439"/>
      <c r="AO1439" s="39" t="str">
        <f t="shared" si="54"/>
        <v>Write In</v>
      </c>
      <c r="AP1439" s="39"/>
      <c r="AQ1439" s="39">
        <f t="shared" si="55"/>
        <v>0</v>
      </c>
    </row>
    <row r="1440" spans="1:43" ht="21.75" thickBot="1" x14ac:dyDescent="0.3">
      <c r="A1440" s="75">
        <v>1439</v>
      </c>
      <c r="B1440" s="64">
        <v>11</v>
      </c>
      <c r="C1440" s="92" t="s">
        <v>101</v>
      </c>
      <c r="D1440" s="91" t="s">
        <v>112</v>
      </c>
      <c r="E1440" s="87" t="s">
        <v>111</v>
      </c>
      <c r="F1440" s="90" t="s">
        <v>110</v>
      </c>
      <c r="G1440" s="113"/>
      <c r="H1440" s="87"/>
      <c r="I1440" s="87"/>
      <c r="J1440" s="86"/>
      <c r="K1440" s="86" t="s">
        <v>100</v>
      </c>
      <c r="L1440" s="117">
        <v>1025</v>
      </c>
      <c r="M1440" s="117">
        <v>1030</v>
      </c>
      <c r="N1440" s="118">
        <v>1185</v>
      </c>
      <c r="O1440" s="117"/>
      <c r="P1440" s="117" t="s">
        <v>109</v>
      </c>
      <c r="Q1440" s="87">
        <v>4</v>
      </c>
      <c r="R1440" s="87"/>
      <c r="S1440" s="86"/>
      <c r="T1440" s="85">
        <v>3</v>
      </c>
      <c r="U1440" s="84" t="s">
        <v>176</v>
      </c>
      <c r="V1440" s="40" t="s">
        <v>131</v>
      </c>
      <c r="W1440" s="15">
        <v>4</v>
      </c>
      <c r="X1440" s="15"/>
      <c r="Y1440" s="15"/>
      <c r="Z1440" s="15" t="s">
        <v>70</v>
      </c>
      <c r="AA1440" s="15"/>
      <c r="AH1440" s="67"/>
      <c r="AI1440"/>
      <c r="AJ1440" s="67"/>
      <c r="AK1440"/>
      <c r="AO1440" s="39">
        <f t="shared" si="54"/>
        <v>0</v>
      </c>
      <c r="AP1440" s="39"/>
      <c r="AQ1440" s="39" t="str">
        <f t="shared" si="55"/>
        <v>BOC District 4</v>
      </c>
    </row>
    <row r="1441" spans="1:43" thickBot="1" x14ac:dyDescent="0.3">
      <c r="A1441" s="75">
        <v>1440</v>
      </c>
      <c r="B1441" s="64">
        <v>12</v>
      </c>
      <c r="C1441" s="66" t="str">
        <f>IF(G1441=1,AQ1441," ")</f>
        <v>Julien Grhas</v>
      </c>
      <c r="D1441" s="71"/>
      <c r="E1441" s="115">
        <v>1025</v>
      </c>
      <c r="F1441" s="80">
        <v>197</v>
      </c>
      <c r="G1441" s="58">
        <v>1</v>
      </c>
      <c r="H1441" s="58">
        <f>G1441</f>
        <v>1</v>
      </c>
      <c r="I1441" s="58" t="str">
        <f>IF(C1441=$AI$13,$AJ$13," ")</f>
        <v>REP</v>
      </c>
      <c r="J1441" s="55" t="s">
        <v>104</v>
      </c>
      <c r="K1441" s="55" t="s">
        <v>100</v>
      </c>
      <c r="L1441" s="55"/>
      <c r="M1441" s="55"/>
      <c r="N1441" s="56"/>
      <c r="O1441" s="55"/>
      <c r="P1441" s="55"/>
      <c r="Q1441" s="55"/>
      <c r="R1441" s="55"/>
      <c r="S1441" s="55"/>
      <c r="T1441" s="54">
        <v>3</v>
      </c>
      <c r="U1441" s="53" t="s">
        <v>176</v>
      </c>
      <c r="V1441" s="40" t="s">
        <v>131</v>
      </c>
      <c r="W1441" s="15">
        <v>4</v>
      </c>
      <c r="X1441" s="15"/>
      <c r="Y1441" s="15"/>
      <c r="Z1441" s="15" t="s">
        <v>70</v>
      </c>
      <c r="AA1441" s="15"/>
      <c r="AH1441" s="67"/>
      <c r="AI1441"/>
      <c r="AJ1441" s="67"/>
      <c r="AK1441"/>
      <c r="AO1441" s="39">
        <f t="shared" si="54"/>
        <v>0</v>
      </c>
      <c r="AP1441" s="39"/>
      <c r="AQ1441" s="39" t="str">
        <f t="shared" si="55"/>
        <v>Julien Grhas</v>
      </c>
    </row>
    <row r="1442" spans="1:43" thickBot="1" x14ac:dyDescent="0.3">
      <c r="A1442" s="75">
        <v>1441</v>
      </c>
      <c r="B1442" s="64">
        <v>13</v>
      </c>
      <c r="C1442" s="66" t="str">
        <f>IF(G1442=1,AQ1442," ")</f>
        <v>Matthew Hardwick</v>
      </c>
      <c r="D1442" s="71"/>
      <c r="E1442" s="115">
        <v>1030</v>
      </c>
      <c r="F1442" s="80">
        <v>199</v>
      </c>
      <c r="G1442" s="58">
        <v>1</v>
      </c>
      <c r="H1442" s="58">
        <f>G1442</f>
        <v>1</v>
      </c>
      <c r="I1442" s="58" t="str">
        <f>IF(C1442=$AI$14,$AJ$14," ")</f>
        <v>REP</v>
      </c>
      <c r="J1442" s="55" t="s">
        <v>104</v>
      </c>
      <c r="K1442" s="55" t="s">
        <v>100</v>
      </c>
      <c r="L1442" s="55"/>
      <c r="M1442" s="55"/>
      <c r="N1442" s="56"/>
      <c r="O1442" s="55"/>
      <c r="P1442" s="55"/>
      <c r="Q1442" s="55"/>
      <c r="R1442" s="55"/>
      <c r="S1442" s="55"/>
      <c r="T1442" s="54">
        <v>3</v>
      </c>
      <c r="U1442" s="53" t="s">
        <v>176</v>
      </c>
      <c r="V1442" s="40" t="s">
        <v>131</v>
      </c>
      <c r="W1442" s="15">
        <v>4</v>
      </c>
      <c r="X1442" s="15"/>
      <c r="Y1442" s="15"/>
      <c r="Z1442" s="15" t="s">
        <v>70</v>
      </c>
      <c r="AA1442" s="15"/>
      <c r="AB1442" s="4">
        <v>197</v>
      </c>
      <c r="AC1442" s="5" t="s">
        <v>179</v>
      </c>
      <c r="AD1442" s="83" t="s">
        <v>107</v>
      </c>
      <c r="AE1442" s="83"/>
      <c r="AH1442" s="67"/>
      <c r="AI1442"/>
      <c r="AJ1442" s="67"/>
      <c r="AK1442"/>
      <c r="AO1442" s="39">
        <f t="shared" si="54"/>
        <v>0</v>
      </c>
      <c r="AP1442" s="39"/>
      <c r="AQ1442" s="39" t="str">
        <f t="shared" si="55"/>
        <v>Matthew Hardwick</v>
      </c>
    </row>
    <row r="1443" spans="1:43" thickBot="1" x14ac:dyDescent="0.3">
      <c r="A1443" s="75">
        <v>1442</v>
      </c>
      <c r="B1443" s="64">
        <v>14</v>
      </c>
      <c r="C1443" s="66" t="str">
        <f>IF(G1443=1,AQ1443," ")</f>
        <v>Yashica Marshall</v>
      </c>
      <c r="D1443" s="71"/>
      <c r="E1443" s="114">
        <v>1025</v>
      </c>
      <c r="F1443" s="80">
        <v>198</v>
      </c>
      <c r="G1443" s="58">
        <v>1</v>
      </c>
      <c r="H1443" s="58">
        <f>G1443</f>
        <v>1</v>
      </c>
      <c r="I1443" s="58" t="str">
        <f>IF(C1443=$AI$15,$AJ$15," ")</f>
        <v>DEM</v>
      </c>
      <c r="J1443" s="55" t="s">
        <v>104</v>
      </c>
      <c r="K1443" s="55" t="s">
        <v>100</v>
      </c>
      <c r="L1443" s="55"/>
      <c r="M1443" s="55"/>
      <c r="N1443" s="56"/>
      <c r="O1443" s="55"/>
      <c r="P1443" s="55"/>
      <c r="Q1443" s="55"/>
      <c r="R1443" s="55"/>
      <c r="S1443" s="55"/>
      <c r="T1443" s="54">
        <v>3</v>
      </c>
      <c r="U1443" s="53" t="s">
        <v>176</v>
      </c>
      <c r="V1443" s="40" t="s">
        <v>131</v>
      </c>
      <c r="W1443" s="15">
        <v>4</v>
      </c>
      <c r="X1443" s="15"/>
      <c r="Y1443" s="15"/>
      <c r="Z1443" s="15" t="s">
        <v>70</v>
      </c>
      <c r="AA1443" s="15"/>
      <c r="AB1443" s="4">
        <v>199</v>
      </c>
      <c r="AC1443" s="5" t="s">
        <v>178</v>
      </c>
      <c r="AD1443" s="83" t="s">
        <v>107</v>
      </c>
      <c r="AE1443" s="83"/>
      <c r="AJ1443" s="67"/>
      <c r="AK1443"/>
      <c r="AO1443" s="39">
        <f t="shared" si="54"/>
        <v>0</v>
      </c>
      <c r="AP1443" s="39"/>
      <c r="AQ1443" s="39" t="str">
        <f t="shared" si="55"/>
        <v>Yashica Marshall</v>
      </c>
    </row>
    <row r="1444" spans="1:43" thickBot="1" x14ac:dyDescent="0.3">
      <c r="A1444" s="75">
        <v>1443</v>
      </c>
      <c r="B1444" s="64">
        <v>15</v>
      </c>
      <c r="C1444" s="66" t="str">
        <f>IF(G1444=1,AQ1444," ")</f>
        <v>Monique Sheffield</v>
      </c>
      <c r="D1444" s="71"/>
      <c r="E1444" s="114">
        <v>1030</v>
      </c>
      <c r="F1444" s="80">
        <v>200</v>
      </c>
      <c r="G1444" s="58">
        <v>1</v>
      </c>
      <c r="H1444" s="58">
        <f>G1444</f>
        <v>1</v>
      </c>
      <c r="I1444" s="58" t="str">
        <f>IF(C1444=$AI$16,$AJ$16," ")</f>
        <v>DEM</v>
      </c>
      <c r="J1444" s="55" t="s">
        <v>104</v>
      </c>
      <c r="K1444" s="55" t="s">
        <v>100</v>
      </c>
      <c r="L1444" s="55"/>
      <c r="M1444" s="55"/>
      <c r="N1444" s="56"/>
      <c r="O1444" s="55"/>
      <c r="P1444" s="55"/>
      <c r="Q1444" s="55"/>
      <c r="R1444" s="55"/>
      <c r="S1444" s="55"/>
      <c r="T1444" s="54">
        <v>3</v>
      </c>
      <c r="U1444" s="53" t="s">
        <v>176</v>
      </c>
      <c r="V1444" s="40" t="s">
        <v>131</v>
      </c>
      <c r="W1444" s="15">
        <v>4</v>
      </c>
      <c r="X1444" s="15"/>
      <c r="Y1444" s="15"/>
      <c r="Z1444" s="15" t="s">
        <v>70</v>
      </c>
      <c r="AA1444" s="15"/>
      <c r="AB1444" s="4">
        <v>201</v>
      </c>
      <c r="AC1444" s="5" t="s">
        <v>177</v>
      </c>
      <c r="AD1444" s="83" t="s">
        <v>107</v>
      </c>
      <c r="AE1444" s="83"/>
      <c r="AJ1444" s="67"/>
      <c r="AK1444"/>
      <c r="AO1444" s="39">
        <f t="shared" si="54"/>
        <v>0</v>
      </c>
      <c r="AP1444" s="39"/>
      <c r="AQ1444" s="39" t="str">
        <f t="shared" si="55"/>
        <v>Monique Sheffield</v>
      </c>
    </row>
    <row r="1445" spans="1:43" ht="15" x14ac:dyDescent="0.25">
      <c r="A1445" s="75">
        <v>1444</v>
      </c>
      <c r="B1445" s="64">
        <v>16</v>
      </c>
      <c r="C1445" s="74" t="str">
        <f>IF(G1445=1,AQ1445,IF(G1445="BLK",$AI$17," "))</f>
        <v xml:space="preserve"> </v>
      </c>
      <c r="D1445" s="129"/>
      <c r="E1445" s="114"/>
      <c r="F1445" s="90"/>
      <c r="G1445" s="58"/>
      <c r="H1445" s="58"/>
      <c r="I1445" s="58"/>
      <c r="J1445" s="55"/>
      <c r="K1445" s="55" t="s">
        <v>100</v>
      </c>
      <c r="L1445" s="55"/>
      <c r="M1445" s="55"/>
      <c r="N1445" s="56"/>
      <c r="O1445" s="55"/>
      <c r="P1445" s="55"/>
      <c r="Q1445" s="55"/>
      <c r="R1445" s="55"/>
      <c r="S1445" s="55"/>
      <c r="T1445" s="54">
        <v>3</v>
      </c>
      <c r="U1445" s="53" t="s">
        <v>176</v>
      </c>
      <c r="V1445" s="40" t="s">
        <v>131</v>
      </c>
      <c r="W1445" s="15">
        <v>4</v>
      </c>
      <c r="X1445" s="15"/>
      <c r="Y1445" s="15"/>
      <c r="Z1445" s="15" t="s">
        <v>70</v>
      </c>
      <c r="AA1445" s="15"/>
      <c r="AJ1445" s="67"/>
      <c r="AK1445"/>
      <c r="AO1445" s="39">
        <f t="shared" si="54"/>
        <v>0</v>
      </c>
      <c r="AP1445" s="39"/>
      <c r="AQ1445" s="39" t="str">
        <f t="shared" si="55"/>
        <v>BLANK</v>
      </c>
    </row>
    <row r="1446" spans="1:43" ht="15" x14ac:dyDescent="0.25">
      <c r="A1446" s="75">
        <v>1445</v>
      </c>
      <c r="B1446" s="64">
        <v>17</v>
      </c>
      <c r="C1446" s="66" t="str">
        <f>IF(G1446=1,AQ1446," ")</f>
        <v xml:space="preserve"> </v>
      </c>
      <c r="D1446" s="65"/>
      <c r="E1446" s="55"/>
      <c r="F1446" s="56"/>
      <c r="G1446" s="58"/>
      <c r="H1446" s="58"/>
      <c r="I1446" s="58" t="str">
        <f>IF(C1446=$AI$18,$AJ$18," ")</f>
        <v xml:space="preserve"> </v>
      </c>
      <c r="J1446" s="55"/>
      <c r="K1446" s="55" t="s">
        <v>100</v>
      </c>
      <c r="L1446" s="55"/>
      <c r="M1446" s="55"/>
      <c r="N1446" s="56"/>
      <c r="O1446" s="55"/>
      <c r="P1446" s="55"/>
      <c r="Q1446" s="55"/>
      <c r="R1446" s="55"/>
      <c r="S1446" s="55"/>
      <c r="T1446" s="54">
        <v>3</v>
      </c>
      <c r="U1446" s="53" t="s">
        <v>176</v>
      </c>
      <c r="V1446" s="40" t="s">
        <v>131</v>
      </c>
      <c r="W1446" s="15">
        <v>4</v>
      </c>
      <c r="X1446" s="15"/>
      <c r="Y1446" s="15"/>
      <c r="Z1446" s="15" t="s">
        <v>70</v>
      </c>
      <c r="AA1446" s="15"/>
      <c r="AB1446" s="4">
        <v>198</v>
      </c>
      <c r="AC1446" s="5" t="s">
        <v>179</v>
      </c>
      <c r="AD1446" s="5" t="s">
        <v>105</v>
      </c>
      <c r="AJ1446" s="67"/>
      <c r="AK1446"/>
      <c r="AO1446" s="39">
        <f t="shared" si="54"/>
        <v>0</v>
      </c>
      <c r="AP1446" s="39"/>
      <c r="AQ1446" s="39" t="str">
        <f t="shared" si="55"/>
        <v>BLANK</v>
      </c>
    </row>
    <row r="1447" spans="1:43" ht="15" x14ac:dyDescent="0.25">
      <c r="A1447" s="75">
        <v>1446</v>
      </c>
      <c r="B1447" s="64">
        <v>18</v>
      </c>
      <c r="C1447" s="66" t="str">
        <f>IF(G1447=1,AQ1447," ")</f>
        <v xml:space="preserve"> </v>
      </c>
      <c r="D1447" s="65"/>
      <c r="E1447" s="55"/>
      <c r="F1447" s="56"/>
      <c r="G1447" s="58"/>
      <c r="H1447" s="58"/>
      <c r="I1447" s="58" t="str">
        <f>IF(C1447=$AI$19,$AJ$19," ")</f>
        <v xml:space="preserve"> </v>
      </c>
      <c r="J1447" s="55"/>
      <c r="K1447" s="55" t="s">
        <v>100</v>
      </c>
      <c r="L1447" s="55"/>
      <c r="M1447" s="55"/>
      <c r="N1447" s="56"/>
      <c r="O1447" s="55"/>
      <c r="P1447" s="55"/>
      <c r="Q1447" s="55"/>
      <c r="R1447" s="55"/>
      <c r="S1447" s="55"/>
      <c r="T1447" s="54">
        <v>3</v>
      </c>
      <c r="U1447" s="53" t="s">
        <v>176</v>
      </c>
      <c r="V1447" s="40" t="s">
        <v>131</v>
      </c>
      <c r="W1447" s="15">
        <v>4</v>
      </c>
      <c r="X1447" s="15"/>
      <c r="Y1447" s="15"/>
      <c r="Z1447" s="15" t="s">
        <v>70</v>
      </c>
      <c r="AA1447" s="15"/>
      <c r="AB1447" s="4">
        <v>200</v>
      </c>
      <c r="AC1447" s="5" t="s">
        <v>178</v>
      </c>
      <c r="AD1447" s="5" t="s">
        <v>105</v>
      </c>
      <c r="AJ1447" s="67"/>
      <c r="AK1447"/>
      <c r="AO1447" s="39">
        <f t="shared" si="54"/>
        <v>0</v>
      </c>
      <c r="AP1447" s="39"/>
      <c r="AQ1447" s="39" t="str">
        <f t="shared" si="55"/>
        <v>Write In</v>
      </c>
    </row>
    <row r="1448" spans="1:43" thickBot="1" x14ac:dyDescent="0.3">
      <c r="A1448" s="75">
        <v>1447</v>
      </c>
      <c r="B1448" s="64">
        <v>19</v>
      </c>
      <c r="C1448" s="66"/>
      <c r="D1448" s="65"/>
      <c r="E1448" s="55"/>
      <c r="F1448" s="56"/>
      <c r="G1448" s="58"/>
      <c r="H1448" s="58"/>
      <c r="I1448" s="58"/>
      <c r="J1448" s="55"/>
      <c r="K1448" s="55"/>
      <c r="L1448" s="55"/>
      <c r="M1448" s="55"/>
      <c r="N1448" s="56"/>
      <c r="O1448" s="55"/>
      <c r="P1448" s="55"/>
      <c r="Q1448" s="55"/>
      <c r="R1448" s="55"/>
      <c r="S1448" s="55"/>
      <c r="T1448" s="54">
        <v>3</v>
      </c>
      <c r="U1448" s="53" t="s">
        <v>176</v>
      </c>
      <c r="V1448" s="40" t="s">
        <v>129</v>
      </c>
      <c r="W1448" s="15">
        <v>4</v>
      </c>
      <c r="X1448" s="15"/>
      <c r="Y1448" s="15"/>
      <c r="Z1448" s="15" t="s">
        <v>70</v>
      </c>
      <c r="AA1448" s="15"/>
      <c r="AB1448" s="4">
        <v>202</v>
      </c>
      <c r="AC1448" s="5" t="s">
        <v>177</v>
      </c>
      <c r="AD1448" s="5" t="s">
        <v>105</v>
      </c>
      <c r="AH1448" s="67"/>
      <c r="AI1448"/>
      <c r="AJ1448" s="67"/>
      <c r="AK1448"/>
      <c r="AO1448" s="39">
        <f t="shared" si="54"/>
        <v>0</v>
      </c>
      <c r="AP1448" s="39"/>
      <c r="AQ1448" s="39">
        <f t="shared" si="55"/>
        <v>0</v>
      </c>
    </row>
    <row r="1449" spans="1:43" ht="16.5" thickBot="1" x14ac:dyDescent="0.3">
      <c r="A1449" s="75">
        <v>1448</v>
      </c>
      <c r="B1449" s="64">
        <v>20</v>
      </c>
      <c r="C1449" s="74" t="s">
        <v>98</v>
      </c>
      <c r="D1449" s="71"/>
      <c r="E1449" s="58"/>
      <c r="F1449" s="73"/>
      <c r="G1449" s="59">
        <v>0</v>
      </c>
      <c r="H1449" s="59">
        <v>0</v>
      </c>
      <c r="I1449" s="58"/>
      <c r="J1449" s="55"/>
      <c r="K1449" s="55" t="s">
        <v>97</v>
      </c>
      <c r="L1449" s="55"/>
      <c r="M1449" s="55"/>
      <c r="N1449" s="56"/>
      <c r="O1449" s="55"/>
      <c r="P1449" s="55"/>
      <c r="Q1449" s="55"/>
      <c r="R1449" s="55"/>
      <c r="S1449" s="55"/>
      <c r="T1449" s="54">
        <v>3</v>
      </c>
      <c r="U1449" s="53" t="s">
        <v>176</v>
      </c>
      <c r="V1449" s="40" t="s">
        <v>129</v>
      </c>
      <c r="W1449" s="15">
        <v>4</v>
      </c>
      <c r="X1449" s="15"/>
      <c r="Y1449" s="15"/>
      <c r="Z1449" s="15" t="s">
        <v>70</v>
      </c>
      <c r="AA1449" s="15"/>
      <c r="AH1449" s="67"/>
      <c r="AI1449"/>
      <c r="AJ1449" s="67"/>
      <c r="AK1449"/>
      <c r="AO1449" s="39">
        <f t="shared" si="54"/>
        <v>0</v>
      </c>
      <c r="AP1449" s="39"/>
      <c r="AQ1449" s="39">
        <f t="shared" si="55"/>
        <v>0</v>
      </c>
    </row>
    <row r="1450" spans="1:43" ht="16.5" thickBot="1" x14ac:dyDescent="0.3">
      <c r="A1450" s="75">
        <v>1449</v>
      </c>
      <c r="B1450" s="64">
        <v>21</v>
      </c>
      <c r="C1450" s="74" t="s">
        <v>96</v>
      </c>
      <c r="D1450" s="71"/>
      <c r="E1450" s="58"/>
      <c r="F1450" s="73"/>
      <c r="G1450" s="59">
        <v>0</v>
      </c>
      <c r="H1450" s="59">
        <v>0</v>
      </c>
      <c r="I1450" s="58"/>
      <c r="J1450" s="55"/>
      <c r="K1450" s="55" t="s">
        <v>95</v>
      </c>
      <c r="L1450" s="55"/>
      <c r="M1450" s="55"/>
      <c r="N1450" s="56"/>
      <c r="O1450" s="55"/>
      <c r="P1450" s="55"/>
      <c r="Q1450" s="55"/>
      <c r="R1450" s="55"/>
      <c r="S1450" s="55"/>
      <c r="T1450" s="54">
        <v>3</v>
      </c>
      <c r="U1450" s="53" t="s">
        <v>176</v>
      </c>
      <c r="V1450" s="40" t="s">
        <v>129</v>
      </c>
      <c r="W1450" s="15">
        <v>4</v>
      </c>
      <c r="X1450" s="15"/>
      <c r="Y1450" s="15"/>
      <c r="Z1450" s="15" t="s">
        <v>70</v>
      </c>
      <c r="AA1450" s="15"/>
      <c r="AH1450" s="67"/>
      <c r="AI1450"/>
      <c r="AJ1450" s="67"/>
      <c r="AK1450"/>
      <c r="AO1450" s="39">
        <f t="shared" si="54"/>
        <v>0</v>
      </c>
      <c r="AP1450" s="39"/>
      <c r="AQ1450" s="39">
        <f t="shared" si="55"/>
        <v>0</v>
      </c>
    </row>
    <row r="1451" spans="1:43" ht="16.5" thickBot="1" x14ac:dyDescent="0.3">
      <c r="A1451" s="75">
        <v>1450</v>
      </c>
      <c r="B1451" s="64">
        <v>22</v>
      </c>
      <c r="C1451" s="74" t="s">
        <v>77</v>
      </c>
      <c r="D1451" s="71"/>
      <c r="E1451" s="58">
        <v>1185</v>
      </c>
      <c r="F1451" s="80">
        <v>201</v>
      </c>
      <c r="G1451" s="59">
        <v>0</v>
      </c>
      <c r="H1451" s="58">
        <v>1</v>
      </c>
      <c r="I1451" s="58" t="s">
        <v>107</v>
      </c>
      <c r="J1451" s="55"/>
      <c r="K1451" s="55" t="s">
        <v>93</v>
      </c>
      <c r="L1451" s="55"/>
      <c r="M1451" s="55"/>
      <c r="N1451" s="56"/>
      <c r="O1451" s="55"/>
      <c r="P1451" s="55"/>
      <c r="Q1451" s="55"/>
      <c r="R1451" s="55"/>
      <c r="S1451" s="55"/>
      <c r="T1451" s="54">
        <v>3</v>
      </c>
      <c r="U1451" s="53" t="s">
        <v>176</v>
      </c>
      <c r="V1451" s="40" t="s">
        <v>129</v>
      </c>
      <c r="W1451" s="15">
        <v>4</v>
      </c>
      <c r="X1451" s="15"/>
      <c r="Y1451" s="15"/>
      <c r="Z1451" s="15" t="s">
        <v>70</v>
      </c>
      <c r="AA1451" s="15"/>
      <c r="AH1451" s="67"/>
      <c r="AI1451"/>
      <c r="AJ1451" s="67"/>
      <c r="AK1451"/>
      <c r="AO1451" s="39">
        <f t="shared" si="54"/>
        <v>0</v>
      </c>
      <c r="AP1451" s="39"/>
      <c r="AQ1451" s="39">
        <f t="shared" si="55"/>
        <v>0</v>
      </c>
    </row>
    <row r="1452" spans="1:43" ht="16.5" thickBot="1" x14ac:dyDescent="0.3">
      <c r="A1452" s="75">
        <v>1451</v>
      </c>
      <c r="B1452" s="64">
        <v>23</v>
      </c>
      <c r="C1452" s="74" t="s">
        <v>77</v>
      </c>
      <c r="D1452" s="71"/>
      <c r="E1452" s="58">
        <v>1185</v>
      </c>
      <c r="F1452" s="80">
        <v>202</v>
      </c>
      <c r="G1452" s="59">
        <v>0</v>
      </c>
      <c r="H1452" s="58">
        <v>1</v>
      </c>
      <c r="I1452" s="58" t="s">
        <v>105</v>
      </c>
      <c r="J1452" s="55"/>
      <c r="K1452" s="55" t="s">
        <v>77</v>
      </c>
      <c r="L1452" s="55"/>
      <c r="M1452" s="55"/>
      <c r="N1452" s="56"/>
      <c r="O1452" s="55"/>
      <c r="P1452" s="55"/>
      <c r="Q1452" s="55"/>
      <c r="R1452" s="55"/>
      <c r="S1452" s="55"/>
      <c r="T1452" s="54">
        <v>3</v>
      </c>
      <c r="U1452" s="53" t="s">
        <v>176</v>
      </c>
      <c r="V1452" s="40" t="s">
        <v>129</v>
      </c>
      <c r="W1452" s="15">
        <v>4</v>
      </c>
      <c r="X1452" s="15"/>
      <c r="Y1452" s="15"/>
      <c r="Z1452" s="15" t="s">
        <v>70</v>
      </c>
      <c r="AA1452" s="15"/>
      <c r="AH1452" s="67"/>
      <c r="AI1452"/>
      <c r="AJ1452" s="67"/>
      <c r="AK1452"/>
      <c r="AO1452" s="39">
        <f t="shared" si="54"/>
        <v>0</v>
      </c>
      <c r="AP1452" s="39"/>
      <c r="AQ1452" s="39">
        <f t="shared" si="55"/>
        <v>0</v>
      </c>
    </row>
    <row r="1453" spans="1:43" ht="16.5" thickBot="1" x14ac:dyDescent="0.3">
      <c r="A1453" s="75">
        <v>1452</v>
      </c>
      <c r="B1453" s="64">
        <v>24</v>
      </c>
      <c r="C1453" s="72" t="s">
        <v>92</v>
      </c>
      <c r="D1453" s="71"/>
      <c r="E1453" s="68"/>
      <c r="F1453" s="70"/>
      <c r="G1453" s="59">
        <v>0</v>
      </c>
      <c r="H1453" s="69">
        <v>0</v>
      </c>
      <c r="I1453" s="69"/>
      <c r="J1453" s="68"/>
      <c r="K1453" s="68" t="s">
        <v>91</v>
      </c>
      <c r="L1453" s="55"/>
      <c r="M1453" s="55"/>
      <c r="N1453" s="56"/>
      <c r="O1453" s="55"/>
      <c r="P1453" s="55"/>
      <c r="Q1453" s="55"/>
      <c r="R1453" s="55"/>
      <c r="S1453" s="55"/>
      <c r="T1453" s="54">
        <v>3</v>
      </c>
      <c r="U1453" s="53" t="s">
        <v>176</v>
      </c>
      <c r="V1453" s="40" t="s">
        <v>129</v>
      </c>
      <c r="W1453" s="15">
        <v>4</v>
      </c>
      <c r="X1453" s="15"/>
      <c r="Y1453" s="15"/>
      <c r="Z1453" s="15" t="s">
        <v>70</v>
      </c>
      <c r="AA1453" s="15"/>
      <c r="AH1453" s="67"/>
      <c r="AI1453"/>
      <c r="AJ1453" s="67"/>
      <c r="AK1453"/>
      <c r="AO1453" s="39">
        <f t="shared" si="54"/>
        <v>0</v>
      </c>
      <c r="AP1453" s="39"/>
      <c r="AQ1453" s="39">
        <f t="shared" si="55"/>
        <v>0</v>
      </c>
    </row>
    <row r="1454" spans="1:43" x14ac:dyDescent="0.25">
      <c r="A1454" s="75">
        <v>1453</v>
      </c>
      <c r="B1454" s="64">
        <v>25</v>
      </c>
      <c r="C1454" s="66"/>
      <c r="D1454" s="65"/>
      <c r="E1454" s="55"/>
      <c r="F1454" s="56"/>
      <c r="G1454" s="59"/>
      <c r="H1454" s="58"/>
      <c r="I1454" s="58"/>
      <c r="J1454" s="55"/>
      <c r="K1454" s="55"/>
      <c r="L1454" s="55"/>
      <c r="M1454" s="55"/>
      <c r="N1454" s="56"/>
      <c r="O1454" s="55"/>
      <c r="P1454" s="55"/>
      <c r="Q1454" s="55"/>
      <c r="R1454" s="55"/>
      <c r="S1454" s="55"/>
      <c r="T1454" s="54">
        <v>3</v>
      </c>
      <c r="U1454" s="53" t="s">
        <v>176</v>
      </c>
      <c r="V1454" s="40" t="s">
        <v>129</v>
      </c>
      <c r="W1454" s="15">
        <v>4</v>
      </c>
      <c r="X1454" s="15"/>
      <c r="Y1454" s="15"/>
      <c r="Z1454" s="15" t="s">
        <v>70</v>
      </c>
      <c r="AA1454" s="15"/>
      <c r="AH1454" s="67"/>
      <c r="AI1454"/>
      <c r="AJ1454" s="67"/>
      <c r="AK1454"/>
      <c r="AO1454" s="39">
        <f t="shared" si="54"/>
        <v>0</v>
      </c>
      <c r="AP1454" s="39"/>
      <c r="AQ1454" s="39">
        <f t="shared" si="55"/>
        <v>0</v>
      </c>
    </row>
    <row r="1455" spans="1:43" x14ac:dyDescent="0.25">
      <c r="A1455" s="75">
        <v>1454</v>
      </c>
      <c r="B1455" s="64">
        <v>26</v>
      </c>
      <c r="C1455" s="63" t="s">
        <v>90</v>
      </c>
      <c r="D1455" s="62"/>
      <c r="E1455" s="61">
        <f>SUBTOTAL(9,G1433:G1453)</f>
        <v>4</v>
      </c>
      <c r="F1455" s="60"/>
      <c r="G1455" s="59"/>
      <c r="H1455" s="58"/>
      <c r="I1455" s="57"/>
      <c r="J1455" s="55"/>
      <c r="K1455" s="55" t="s">
        <v>89</v>
      </c>
      <c r="L1455" s="55"/>
      <c r="M1455" s="55"/>
      <c r="N1455" s="56"/>
      <c r="O1455" s="55"/>
      <c r="P1455" s="55"/>
      <c r="Q1455" s="55"/>
      <c r="R1455" s="55"/>
      <c r="S1455" s="55"/>
      <c r="T1455" s="54">
        <v>3</v>
      </c>
      <c r="U1455" s="53" t="s">
        <v>176</v>
      </c>
      <c r="V1455" s="40" t="s">
        <v>129</v>
      </c>
      <c r="W1455" s="15">
        <v>4</v>
      </c>
      <c r="X1455" s="15"/>
      <c r="Y1455" s="15"/>
      <c r="Z1455" s="15" t="s">
        <v>70</v>
      </c>
      <c r="AA1455" s="15"/>
      <c r="AH1455" s="67"/>
      <c r="AI1455"/>
      <c r="AJ1455" s="67"/>
      <c r="AK1455"/>
      <c r="AO1455" s="39">
        <f t="shared" si="54"/>
        <v>0</v>
      </c>
      <c r="AP1455" s="39"/>
      <c r="AQ1455" s="39">
        <f t="shared" si="55"/>
        <v>0</v>
      </c>
    </row>
    <row r="1456" spans="1:43" ht="16.5" thickBot="1" x14ac:dyDescent="0.3">
      <c r="A1456" s="75">
        <v>1455</v>
      </c>
      <c r="B1456" s="52">
        <v>27</v>
      </c>
      <c r="C1456" s="51" t="s">
        <v>88</v>
      </c>
      <c r="D1456" s="50"/>
      <c r="E1456" s="49">
        <f>SUBTOTAL(9,H1433:H1453)</f>
        <v>6</v>
      </c>
      <c r="F1456" s="48">
        <f>SUBTOTAL(9,H1433:H1449)</f>
        <v>4</v>
      </c>
      <c r="G1456" s="47"/>
      <c r="H1456" s="46"/>
      <c r="I1456" s="46"/>
      <c r="J1456" s="45"/>
      <c r="K1456" s="43" t="s">
        <v>87</v>
      </c>
      <c r="L1456" s="43"/>
      <c r="M1456" s="43"/>
      <c r="N1456" s="44"/>
      <c r="O1456" s="43"/>
      <c r="P1456" s="43"/>
      <c r="Q1456" s="43"/>
      <c r="R1456" s="43"/>
      <c r="S1456" s="43"/>
      <c r="T1456" s="42">
        <v>3</v>
      </c>
      <c r="U1456" s="106" t="s">
        <v>176</v>
      </c>
      <c r="V1456" s="40" t="s">
        <v>129</v>
      </c>
      <c r="W1456" s="15">
        <v>4</v>
      </c>
      <c r="X1456" s="15"/>
      <c r="Y1456" s="15"/>
      <c r="Z1456" s="15" t="s">
        <v>70</v>
      </c>
      <c r="AA1456" s="15"/>
      <c r="AH1456" s="67"/>
      <c r="AI1456"/>
      <c r="AJ1456" s="67"/>
      <c r="AK1456"/>
      <c r="AO1456" s="39">
        <f t="shared" si="54"/>
        <v>0</v>
      </c>
      <c r="AP1456" s="39"/>
      <c r="AQ1456" s="39">
        <f t="shared" si="55"/>
        <v>0</v>
      </c>
    </row>
    <row r="1457" spans="1:43" ht="16.5" thickBot="1" x14ac:dyDescent="0.3">
      <c r="A1457" s="38">
        <v>1456</v>
      </c>
      <c r="G1457" s="13"/>
      <c r="U1457" s="2" t="s">
        <v>83</v>
      </c>
      <c r="V1457" s="40"/>
      <c r="W1457" s="15"/>
      <c r="X1457" s="15"/>
      <c r="Y1457" s="15"/>
      <c r="Z1457" s="15" t="s">
        <v>70</v>
      </c>
      <c r="AA1457" s="15"/>
      <c r="AH1457" s="67"/>
      <c r="AI1457"/>
      <c r="AJ1457" s="67"/>
      <c r="AK1457"/>
      <c r="AO1457" s="39">
        <f t="shared" si="54"/>
        <v>0</v>
      </c>
      <c r="AP1457" s="39"/>
      <c r="AQ1457" s="39">
        <f t="shared" si="55"/>
        <v>0</v>
      </c>
    </row>
    <row r="1458" spans="1:43" x14ac:dyDescent="0.25">
      <c r="A1458" s="38">
        <v>1457</v>
      </c>
      <c r="B1458" s="105">
        <v>1</v>
      </c>
      <c r="C1458" s="104" t="s">
        <v>20</v>
      </c>
      <c r="D1458" s="103"/>
      <c r="E1458" s="101"/>
      <c r="F1458" s="102"/>
      <c r="G1458" s="101" t="s">
        <v>173</v>
      </c>
      <c r="H1458" s="98"/>
      <c r="I1458" s="98"/>
      <c r="J1458" s="98"/>
      <c r="K1458" s="100" t="s">
        <v>118</v>
      </c>
      <c r="L1458" s="98"/>
      <c r="M1458" s="98"/>
      <c r="N1458" s="99"/>
      <c r="O1458" s="98"/>
      <c r="P1458" s="98"/>
      <c r="Q1458" s="98"/>
      <c r="R1458" s="98"/>
      <c r="S1458" s="98"/>
      <c r="T1458" s="97">
        <v>2</v>
      </c>
      <c r="U1458" s="96" t="s">
        <v>173</v>
      </c>
      <c r="V1458" s="40" t="s">
        <v>117</v>
      </c>
      <c r="W1458" s="15"/>
      <c r="X1458" s="15"/>
      <c r="Y1458" s="15"/>
      <c r="Z1458" s="15" t="s">
        <v>70</v>
      </c>
      <c r="AA1458" s="15"/>
      <c r="AH1458" s="67"/>
      <c r="AI1458"/>
      <c r="AJ1458" s="67"/>
      <c r="AK1458"/>
      <c r="AO1458" s="39">
        <f t="shared" si="54"/>
        <v>0</v>
      </c>
      <c r="AP1458" s="39"/>
      <c r="AQ1458" s="39">
        <f t="shared" si="55"/>
        <v>0</v>
      </c>
    </row>
    <row r="1459" spans="1:43" ht="16.5" thickBot="1" x14ac:dyDescent="0.3">
      <c r="A1459" s="38">
        <v>1458</v>
      </c>
      <c r="B1459" s="64">
        <v>2</v>
      </c>
      <c r="C1459" s="66" t="s">
        <v>116</v>
      </c>
      <c r="D1459" s="65"/>
      <c r="E1459" s="55"/>
      <c r="F1459" s="56"/>
      <c r="H1459" s="55"/>
      <c r="I1459" s="58"/>
      <c r="J1459" s="55"/>
      <c r="K1459" s="55" t="s">
        <v>115</v>
      </c>
      <c r="L1459" s="55"/>
      <c r="M1459" s="55"/>
      <c r="N1459" s="56"/>
      <c r="O1459" s="55"/>
      <c r="P1459" s="55"/>
      <c r="Q1459" s="55"/>
      <c r="R1459" s="55"/>
      <c r="S1459" s="55"/>
      <c r="T1459" s="54">
        <v>2</v>
      </c>
      <c r="U1459" s="53" t="s">
        <v>173</v>
      </c>
      <c r="V1459" s="40" t="s">
        <v>114</v>
      </c>
      <c r="W1459" s="15"/>
      <c r="X1459" s="15"/>
      <c r="Y1459" s="15"/>
      <c r="Z1459" s="15" t="s">
        <v>70</v>
      </c>
      <c r="AA1459" s="15"/>
      <c r="AB1459" s="4">
        <v>185</v>
      </c>
      <c r="AC1459" s="5" t="s">
        <v>175</v>
      </c>
      <c r="AD1459" s="83" t="s">
        <v>107</v>
      </c>
      <c r="AE1459" s="83"/>
      <c r="AH1459" s="67"/>
      <c r="AI1459"/>
      <c r="AJ1459" s="67"/>
      <c r="AK1459"/>
      <c r="AO1459" s="39">
        <f t="shared" si="54"/>
        <v>0</v>
      </c>
      <c r="AP1459" s="39"/>
      <c r="AQ1459" s="39">
        <f t="shared" si="55"/>
        <v>0</v>
      </c>
    </row>
    <row r="1460" spans="1:43" ht="21.75" thickBot="1" x14ac:dyDescent="0.3">
      <c r="A1460" s="38">
        <v>1459</v>
      </c>
      <c r="B1460" s="64">
        <v>3</v>
      </c>
      <c r="C1460" s="92" t="s">
        <v>113</v>
      </c>
      <c r="D1460" s="91" t="s">
        <v>112</v>
      </c>
      <c r="E1460" s="87" t="s">
        <v>111</v>
      </c>
      <c r="F1460" s="90" t="s">
        <v>110</v>
      </c>
      <c r="G1460" s="89"/>
      <c r="H1460" s="86"/>
      <c r="I1460" s="87"/>
      <c r="J1460" s="86"/>
      <c r="K1460" s="86" t="s">
        <v>103</v>
      </c>
      <c r="L1460" s="109">
        <v>1108</v>
      </c>
      <c r="M1460" s="109">
        <v>1109</v>
      </c>
      <c r="N1460" s="110"/>
      <c r="O1460" s="109"/>
      <c r="P1460" s="109" t="s">
        <v>109</v>
      </c>
      <c r="Q1460" s="87">
        <v>2</v>
      </c>
      <c r="R1460" s="87"/>
      <c r="S1460" s="86"/>
      <c r="T1460" s="85">
        <v>2</v>
      </c>
      <c r="U1460" s="84" t="s">
        <v>173</v>
      </c>
      <c r="V1460" s="40" t="s">
        <v>102</v>
      </c>
      <c r="W1460" s="15">
        <v>2</v>
      </c>
      <c r="X1460" s="15"/>
      <c r="Y1460" s="15"/>
      <c r="Z1460" s="15" t="s">
        <v>70</v>
      </c>
      <c r="AA1460" s="15"/>
      <c r="AB1460" s="4">
        <v>187</v>
      </c>
      <c r="AC1460" s="5" t="s">
        <v>174</v>
      </c>
      <c r="AD1460" s="83" t="s">
        <v>107</v>
      </c>
      <c r="AE1460" s="83"/>
      <c r="AH1460" s="67"/>
      <c r="AI1460"/>
      <c r="AJ1460" s="67"/>
      <c r="AK1460"/>
      <c r="AO1460" s="39" t="str">
        <f t="shared" si="54"/>
        <v>BOC District 2</v>
      </c>
      <c r="AP1460" s="39"/>
      <c r="AQ1460" s="39">
        <f t="shared" si="55"/>
        <v>0</v>
      </c>
    </row>
    <row r="1461" spans="1:43" thickBot="1" x14ac:dyDescent="0.3">
      <c r="A1461" s="38">
        <v>1460</v>
      </c>
      <c r="B1461" s="64">
        <v>4</v>
      </c>
      <c r="C1461" s="66" t="str">
        <f>IF(G1461=1,AO1461," ")</f>
        <v xml:space="preserve">Alicia Adams </v>
      </c>
      <c r="D1461" s="71"/>
      <c r="E1461" s="108">
        <v>1108</v>
      </c>
      <c r="F1461" s="80">
        <v>185</v>
      </c>
      <c r="G1461" s="58">
        <v>1</v>
      </c>
      <c r="H1461" s="58">
        <v>1</v>
      </c>
      <c r="I1461" s="58" t="str">
        <f>IF(C1461=$AI$5,$AJ$5," ")</f>
        <v>REP</v>
      </c>
      <c r="J1461" s="55" t="s">
        <v>104</v>
      </c>
      <c r="K1461" s="55" t="s">
        <v>103</v>
      </c>
      <c r="L1461" s="55"/>
      <c r="M1461" s="55"/>
      <c r="N1461" s="56"/>
      <c r="O1461" s="55"/>
      <c r="P1461" s="55"/>
      <c r="Q1461" s="55"/>
      <c r="R1461" s="55"/>
      <c r="S1461" s="55"/>
      <c r="T1461" s="54">
        <v>2</v>
      </c>
      <c r="U1461" s="53" t="s">
        <v>173</v>
      </c>
      <c r="V1461" s="40" t="s">
        <v>102</v>
      </c>
      <c r="W1461" s="15">
        <v>2</v>
      </c>
      <c r="X1461" s="15"/>
      <c r="Y1461" s="15"/>
      <c r="Z1461" s="15" t="s">
        <v>70</v>
      </c>
      <c r="AA1461" s="15"/>
      <c r="AJ1461" s="67"/>
      <c r="AK1461"/>
      <c r="AO1461" s="39" t="str">
        <f t="shared" si="54"/>
        <v xml:space="preserve">Alicia Adams </v>
      </c>
      <c r="AP1461" s="39"/>
      <c r="AQ1461" s="39">
        <f t="shared" si="55"/>
        <v>0</v>
      </c>
    </row>
    <row r="1462" spans="1:43" thickBot="1" x14ac:dyDescent="0.3">
      <c r="A1462" s="38">
        <v>1461</v>
      </c>
      <c r="B1462" s="64">
        <v>5</v>
      </c>
      <c r="C1462" s="66" t="str">
        <f>IF(G1462=1,AO1462," ")</f>
        <v>Erick Allen</v>
      </c>
      <c r="D1462" s="71"/>
      <c r="E1462" s="107">
        <v>1108</v>
      </c>
      <c r="F1462" s="80">
        <v>186</v>
      </c>
      <c r="G1462" s="58">
        <v>1</v>
      </c>
      <c r="H1462" s="58">
        <f>G1462</f>
        <v>1</v>
      </c>
      <c r="I1462" s="58" t="str">
        <f>IF(C1462=$AI$6,$AJ$6," ")</f>
        <v>DEM</v>
      </c>
      <c r="J1462" s="55" t="s">
        <v>104</v>
      </c>
      <c r="K1462" s="55" t="s">
        <v>103</v>
      </c>
      <c r="L1462" s="55"/>
      <c r="M1462" s="55"/>
      <c r="N1462" s="56"/>
      <c r="O1462" s="55"/>
      <c r="P1462" s="55"/>
      <c r="Q1462" s="55"/>
      <c r="R1462" s="55"/>
      <c r="S1462" s="55"/>
      <c r="T1462" s="54">
        <v>2</v>
      </c>
      <c r="U1462" s="53" t="s">
        <v>173</v>
      </c>
      <c r="V1462" s="40" t="s">
        <v>102</v>
      </c>
      <c r="W1462" s="15">
        <v>2</v>
      </c>
      <c r="X1462" s="15"/>
      <c r="Y1462" s="15"/>
      <c r="Z1462" s="15" t="s">
        <v>70</v>
      </c>
      <c r="AA1462" s="15"/>
      <c r="AB1462" s="4">
        <v>186</v>
      </c>
      <c r="AC1462" s="5" t="s">
        <v>175</v>
      </c>
      <c r="AD1462" s="5" t="s">
        <v>105</v>
      </c>
      <c r="AJ1462" s="67"/>
      <c r="AK1462"/>
      <c r="AO1462" s="39" t="str">
        <f t="shared" si="54"/>
        <v>Erick Allen</v>
      </c>
      <c r="AP1462" s="39"/>
      <c r="AQ1462" s="39">
        <f t="shared" si="55"/>
        <v>0</v>
      </c>
    </row>
    <row r="1463" spans="1:43" thickBot="1" x14ac:dyDescent="0.3">
      <c r="A1463" s="38">
        <v>1462</v>
      </c>
      <c r="B1463" s="64">
        <v>6</v>
      </c>
      <c r="C1463" s="66" t="str">
        <f>IF(G1463=1,AO1463," ")</f>
        <v>Jaha V. Howard</v>
      </c>
      <c r="D1463" s="71"/>
      <c r="E1463" s="107">
        <v>1109</v>
      </c>
      <c r="F1463" s="80">
        <v>188</v>
      </c>
      <c r="G1463" s="58">
        <v>1</v>
      </c>
      <c r="H1463" s="58">
        <f>G1463</f>
        <v>1</v>
      </c>
      <c r="I1463" s="58" t="str">
        <f>IF(C1463=$AI$7,$AJ$7," ")</f>
        <v>DEM</v>
      </c>
      <c r="J1463" s="55" t="s">
        <v>104</v>
      </c>
      <c r="K1463" s="55" t="s">
        <v>103</v>
      </c>
      <c r="L1463" s="55"/>
      <c r="M1463" s="55"/>
      <c r="N1463" s="56"/>
      <c r="O1463" s="55"/>
      <c r="P1463" s="55"/>
      <c r="Q1463" s="55"/>
      <c r="R1463" s="55"/>
      <c r="S1463" s="55"/>
      <c r="T1463" s="54">
        <v>2</v>
      </c>
      <c r="U1463" s="53" t="s">
        <v>173</v>
      </c>
      <c r="V1463" s="40" t="s">
        <v>102</v>
      </c>
      <c r="W1463" s="15">
        <v>2</v>
      </c>
      <c r="X1463" s="15"/>
      <c r="Y1463" s="15"/>
      <c r="Z1463" s="15" t="s">
        <v>70</v>
      </c>
      <c r="AA1463" s="15"/>
      <c r="AB1463" s="4">
        <v>188</v>
      </c>
      <c r="AC1463" s="5" t="s">
        <v>174</v>
      </c>
      <c r="AD1463" s="5" t="s">
        <v>105</v>
      </c>
      <c r="AH1463" s="67"/>
      <c r="AI1463"/>
      <c r="AJ1463" s="67"/>
      <c r="AK1463"/>
      <c r="AO1463" s="39" t="str">
        <f t="shared" si="54"/>
        <v>Jaha V. Howard</v>
      </c>
      <c r="AP1463" s="39"/>
      <c r="AQ1463" s="39">
        <f t="shared" si="55"/>
        <v>0</v>
      </c>
    </row>
    <row r="1464" spans="1:43" thickBot="1" x14ac:dyDescent="0.3">
      <c r="A1464" s="38">
        <v>1463</v>
      </c>
      <c r="B1464" s="64">
        <v>7</v>
      </c>
      <c r="C1464" s="66" t="str">
        <f>IF(G1464=1,AO1464," ")</f>
        <v>Tanisha Whorton</v>
      </c>
      <c r="D1464" s="71"/>
      <c r="E1464" s="107">
        <v>1109</v>
      </c>
      <c r="F1464" s="80">
        <v>188</v>
      </c>
      <c r="G1464" s="58">
        <v>1</v>
      </c>
      <c r="H1464" s="58">
        <f>G1464</f>
        <v>1</v>
      </c>
      <c r="I1464" s="58" t="str">
        <f>IF(C1464=$AI$8,$AJ$8," ")</f>
        <v>DEM</v>
      </c>
      <c r="J1464" s="55" t="s">
        <v>104</v>
      </c>
      <c r="K1464" s="55" t="s">
        <v>103</v>
      </c>
      <c r="L1464" s="55"/>
      <c r="M1464" s="55"/>
      <c r="N1464" s="56"/>
      <c r="O1464" s="55"/>
      <c r="P1464" s="55"/>
      <c r="Q1464" s="55"/>
      <c r="R1464" s="55"/>
      <c r="S1464" s="55"/>
      <c r="T1464" s="54">
        <v>2</v>
      </c>
      <c r="U1464" s="53" t="s">
        <v>173</v>
      </c>
      <c r="V1464" s="40" t="s">
        <v>102</v>
      </c>
      <c r="W1464" s="15">
        <v>2</v>
      </c>
      <c r="X1464" s="15"/>
      <c r="Y1464" s="15"/>
      <c r="Z1464" s="15" t="s">
        <v>70</v>
      </c>
      <c r="AA1464" s="15"/>
      <c r="AH1464" s="67"/>
      <c r="AI1464"/>
      <c r="AJ1464" s="67"/>
      <c r="AK1464"/>
      <c r="AO1464" s="39" t="str">
        <f t="shared" si="54"/>
        <v>Tanisha Whorton</v>
      </c>
      <c r="AP1464" s="39"/>
      <c r="AQ1464" s="39">
        <f t="shared" si="55"/>
        <v>0</v>
      </c>
    </row>
    <row r="1465" spans="1:43" thickBot="1" x14ac:dyDescent="0.3">
      <c r="A1465" s="38">
        <v>1464</v>
      </c>
      <c r="B1465" s="64">
        <v>8</v>
      </c>
      <c r="C1465" s="66" t="str">
        <f>IF(G1465=1,AO1465," ")</f>
        <v>Tracy Stevenson</v>
      </c>
      <c r="D1465" s="71"/>
      <c r="E1465" s="107">
        <v>1109</v>
      </c>
      <c r="F1465" s="80">
        <v>188</v>
      </c>
      <c r="G1465" s="58">
        <v>1</v>
      </c>
      <c r="H1465" s="58">
        <f>G1465</f>
        <v>1</v>
      </c>
      <c r="I1465" s="58" t="str">
        <f>IF(C1465=$AI$9,$AJ$9," ")</f>
        <v>DEM</v>
      </c>
      <c r="J1465" s="55" t="s">
        <v>104</v>
      </c>
      <c r="K1465" s="55" t="s">
        <v>103</v>
      </c>
      <c r="L1465" s="55"/>
      <c r="M1465" s="55"/>
      <c r="N1465" s="56"/>
      <c r="O1465" s="55"/>
      <c r="P1465" s="55"/>
      <c r="Q1465" s="55"/>
      <c r="R1465" s="55"/>
      <c r="S1465" s="55"/>
      <c r="T1465" s="54">
        <v>2</v>
      </c>
      <c r="U1465" s="53" t="s">
        <v>173</v>
      </c>
      <c r="V1465" s="40" t="s">
        <v>102</v>
      </c>
      <c r="W1465" s="15">
        <v>2</v>
      </c>
      <c r="X1465" s="15"/>
      <c r="Y1465" s="15"/>
      <c r="Z1465" s="15" t="s">
        <v>70</v>
      </c>
      <c r="AA1465" s="15"/>
      <c r="AH1465" s="67"/>
      <c r="AI1465"/>
      <c r="AJ1465" s="67"/>
      <c r="AK1465"/>
      <c r="AO1465" s="39" t="str">
        <f t="shared" si="54"/>
        <v>Tracy Stevenson</v>
      </c>
      <c r="AP1465" s="39"/>
      <c r="AQ1465" s="39">
        <f t="shared" si="55"/>
        <v>0</v>
      </c>
    </row>
    <row r="1466" spans="1:43" ht="15" x14ac:dyDescent="0.25">
      <c r="A1466" s="38">
        <v>1465</v>
      </c>
      <c r="B1466" s="64">
        <v>9</v>
      </c>
      <c r="C1466" s="74" t="str">
        <f>IF(G1466=1,AQ1466,IF(G1466="BLK",$AI$17," "))</f>
        <v xml:space="preserve"> </v>
      </c>
      <c r="D1466" s="129"/>
      <c r="E1466" s="55"/>
      <c r="F1466" s="56"/>
      <c r="G1466" s="58"/>
      <c r="H1466" s="58"/>
      <c r="I1466" s="58" t="str">
        <f>IF(C1466=$AI$10,$AJ$10," ")</f>
        <v xml:space="preserve"> </v>
      </c>
      <c r="J1466" s="55"/>
      <c r="K1466" s="55" t="s">
        <v>103</v>
      </c>
      <c r="L1466" s="55"/>
      <c r="M1466" s="55"/>
      <c r="N1466" s="56"/>
      <c r="O1466" s="55"/>
      <c r="P1466" s="55"/>
      <c r="Q1466" s="55"/>
      <c r="R1466" s="55"/>
      <c r="S1466" s="55"/>
      <c r="T1466" s="54">
        <v>2</v>
      </c>
      <c r="U1466" s="53" t="s">
        <v>173</v>
      </c>
      <c r="V1466" s="40" t="s">
        <v>102</v>
      </c>
      <c r="W1466" s="15">
        <v>2</v>
      </c>
      <c r="X1466" s="15"/>
      <c r="Y1466" s="15"/>
      <c r="Z1466" s="15" t="s">
        <v>70</v>
      </c>
      <c r="AA1466" s="15"/>
      <c r="AH1466" s="67"/>
      <c r="AI1466"/>
      <c r="AJ1466" s="67"/>
      <c r="AK1466"/>
      <c r="AO1466" s="39" t="str">
        <f t="shared" si="54"/>
        <v>BLANK</v>
      </c>
      <c r="AP1466" s="39"/>
      <c r="AQ1466" s="39">
        <f t="shared" si="55"/>
        <v>0</v>
      </c>
    </row>
    <row r="1467" spans="1:43" ht="15" x14ac:dyDescent="0.25">
      <c r="A1467" s="38">
        <v>1466</v>
      </c>
      <c r="B1467" s="64">
        <v>10</v>
      </c>
      <c r="C1467" s="66" t="str">
        <f>IF(G1467=1,AO1467," ")</f>
        <v xml:space="preserve"> </v>
      </c>
      <c r="D1467" s="65"/>
      <c r="E1467" s="55"/>
      <c r="F1467" s="56"/>
      <c r="G1467" s="58"/>
      <c r="H1467" s="58"/>
      <c r="I1467" s="58" t="str">
        <f>IF(C1467=$AI$10,$AJ$10," ")</f>
        <v xml:space="preserve"> </v>
      </c>
      <c r="J1467" s="55"/>
      <c r="K1467" s="55" t="s">
        <v>103</v>
      </c>
      <c r="L1467" s="55"/>
      <c r="M1467" s="55"/>
      <c r="N1467" s="56"/>
      <c r="O1467" s="55"/>
      <c r="P1467" s="55"/>
      <c r="Q1467" s="55"/>
      <c r="R1467" s="55"/>
      <c r="S1467" s="55"/>
      <c r="T1467" s="54">
        <v>2</v>
      </c>
      <c r="U1467" s="53" t="s">
        <v>173</v>
      </c>
      <c r="V1467" s="40" t="s">
        <v>102</v>
      </c>
      <c r="W1467" s="15">
        <v>2</v>
      </c>
      <c r="X1467" s="15"/>
      <c r="Y1467" s="15"/>
      <c r="Z1467" s="15" t="s">
        <v>70</v>
      </c>
      <c r="AA1467" s="15"/>
      <c r="AH1467" s="67"/>
      <c r="AI1467"/>
      <c r="AJ1467" s="67"/>
      <c r="AK1467"/>
      <c r="AO1467" s="39" t="str">
        <f t="shared" si="54"/>
        <v>Write In</v>
      </c>
      <c r="AP1467" s="39"/>
      <c r="AQ1467" s="39">
        <f t="shared" si="55"/>
        <v>0</v>
      </c>
    </row>
    <row r="1468" spans="1:43" hidden="1" x14ac:dyDescent="0.25">
      <c r="A1468" s="75">
        <v>1467</v>
      </c>
      <c r="B1468" s="64">
        <v>11</v>
      </c>
      <c r="C1468" s="79" t="s">
        <v>101</v>
      </c>
      <c r="D1468" s="78"/>
      <c r="E1468" s="55"/>
      <c r="F1468" s="56"/>
      <c r="G1468" s="59"/>
      <c r="H1468" s="58"/>
      <c r="I1468" s="58"/>
      <c r="J1468" s="55"/>
      <c r="K1468" s="55" t="s">
        <v>100</v>
      </c>
      <c r="L1468" s="55"/>
      <c r="M1468" s="55"/>
      <c r="N1468" s="56"/>
      <c r="O1468" s="55"/>
      <c r="P1468" s="55"/>
      <c r="Q1468" s="55"/>
      <c r="R1468" s="55"/>
      <c r="S1468" s="55"/>
      <c r="T1468" s="55"/>
      <c r="U1468" s="53" t="s">
        <v>173</v>
      </c>
      <c r="V1468" s="40" t="s">
        <v>99</v>
      </c>
      <c r="W1468" s="15"/>
      <c r="X1468" s="15"/>
      <c r="Y1468" s="15"/>
      <c r="Z1468" s="15" t="s">
        <v>70</v>
      </c>
      <c r="AA1468" s="15"/>
      <c r="AH1468" s="67"/>
      <c r="AI1468"/>
      <c r="AJ1468" s="67"/>
      <c r="AK1468"/>
      <c r="AO1468" s="39">
        <f t="shared" si="54"/>
        <v>0</v>
      </c>
      <c r="AP1468" s="39"/>
      <c r="AQ1468" s="39" t="str">
        <f t="shared" si="55"/>
        <v>BOC District 4</v>
      </c>
    </row>
    <row r="1469" spans="1:43" ht="15" hidden="1" x14ac:dyDescent="0.25">
      <c r="A1469" s="75">
        <v>1468</v>
      </c>
      <c r="B1469" s="64">
        <v>12</v>
      </c>
      <c r="C1469" s="66" t="str">
        <f>IF(G1469=1,AQ1469," ")</f>
        <v xml:space="preserve"> </v>
      </c>
      <c r="D1469" s="65"/>
      <c r="E1469" s="130"/>
      <c r="F1469" s="56"/>
      <c r="G1469" s="58"/>
      <c r="H1469" s="58"/>
      <c r="I1469" s="58" t="str">
        <f>IF(C1469=$AI$13,$AJ$13," ")</f>
        <v xml:space="preserve"> </v>
      </c>
      <c r="J1469" s="55"/>
      <c r="K1469" s="55" t="s">
        <v>100</v>
      </c>
      <c r="L1469" s="55"/>
      <c r="M1469" s="55"/>
      <c r="N1469" s="56"/>
      <c r="O1469" s="55"/>
      <c r="P1469" s="55"/>
      <c r="Q1469" s="55"/>
      <c r="R1469" s="55"/>
      <c r="S1469" s="55"/>
      <c r="T1469" s="55"/>
      <c r="U1469" s="53" t="s">
        <v>173</v>
      </c>
      <c r="V1469" s="40" t="s">
        <v>99</v>
      </c>
      <c r="W1469" s="15"/>
      <c r="X1469" s="15"/>
      <c r="Y1469" s="15"/>
      <c r="Z1469" s="15" t="s">
        <v>70</v>
      </c>
      <c r="AA1469" s="15"/>
      <c r="AH1469" s="67"/>
      <c r="AI1469"/>
      <c r="AJ1469" s="67"/>
      <c r="AK1469"/>
      <c r="AO1469" s="39">
        <f t="shared" si="54"/>
        <v>0</v>
      </c>
      <c r="AP1469" s="39"/>
      <c r="AQ1469" s="39" t="str">
        <f t="shared" si="55"/>
        <v>Julien Grhas</v>
      </c>
    </row>
    <row r="1470" spans="1:43" ht="15" hidden="1" x14ac:dyDescent="0.25">
      <c r="A1470" s="75">
        <v>1469</v>
      </c>
      <c r="B1470" s="64">
        <v>13</v>
      </c>
      <c r="C1470" s="66" t="str">
        <f>IF(G1470=1,AQ1470," ")</f>
        <v xml:space="preserve"> </v>
      </c>
      <c r="D1470" s="65"/>
      <c r="E1470" s="130"/>
      <c r="F1470" s="56"/>
      <c r="G1470" s="58"/>
      <c r="H1470" s="58"/>
      <c r="I1470" s="58" t="str">
        <f>IF(C1470=$AI$14,$AJ$14," ")</f>
        <v xml:space="preserve"> </v>
      </c>
      <c r="J1470" s="55"/>
      <c r="K1470" s="55" t="s">
        <v>100</v>
      </c>
      <c r="L1470" s="55"/>
      <c r="M1470" s="55"/>
      <c r="N1470" s="56"/>
      <c r="O1470" s="55"/>
      <c r="P1470" s="55"/>
      <c r="Q1470" s="55"/>
      <c r="R1470" s="55"/>
      <c r="S1470" s="55"/>
      <c r="T1470" s="55"/>
      <c r="U1470" s="53" t="s">
        <v>173</v>
      </c>
      <c r="V1470" s="40" t="s">
        <v>99</v>
      </c>
      <c r="W1470" s="15"/>
      <c r="X1470" s="15"/>
      <c r="Y1470" s="15"/>
      <c r="Z1470" s="15" t="s">
        <v>70</v>
      </c>
      <c r="AA1470" s="15"/>
      <c r="AH1470" s="67"/>
      <c r="AI1470"/>
      <c r="AJ1470" s="67"/>
      <c r="AK1470"/>
      <c r="AO1470" s="39">
        <f t="shared" si="54"/>
        <v>0</v>
      </c>
      <c r="AP1470" s="39"/>
      <c r="AQ1470" s="39" t="str">
        <f t="shared" si="55"/>
        <v>Matthew Hardwick</v>
      </c>
    </row>
    <row r="1471" spans="1:43" ht="15" hidden="1" x14ac:dyDescent="0.25">
      <c r="A1471" s="75">
        <v>1470</v>
      </c>
      <c r="B1471" s="64">
        <v>14</v>
      </c>
      <c r="C1471" s="66" t="str">
        <f>IF(G1471=1,AQ1471," ")</f>
        <v xml:space="preserve"> </v>
      </c>
      <c r="D1471" s="65"/>
      <c r="E1471" s="111"/>
      <c r="F1471" s="56"/>
      <c r="G1471" s="58"/>
      <c r="H1471" s="58"/>
      <c r="I1471" s="58" t="str">
        <f>IF(C1471=$AI$15,$AJ$15," ")</f>
        <v xml:space="preserve"> </v>
      </c>
      <c r="J1471" s="55"/>
      <c r="K1471" s="55" t="s">
        <v>100</v>
      </c>
      <c r="L1471" s="55"/>
      <c r="M1471" s="55"/>
      <c r="N1471" s="56"/>
      <c r="O1471" s="55"/>
      <c r="P1471" s="55"/>
      <c r="Q1471" s="55"/>
      <c r="R1471" s="55"/>
      <c r="S1471" s="55"/>
      <c r="T1471" s="55"/>
      <c r="U1471" s="53" t="s">
        <v>173</v>
      </c>
      <c r="V1471" s="40" t="s">
        <v>99</v>
      </c>
      <c r="W1471" s="15"/>
      <c r="X1471" s="15"/>
      <c r="Y1471" s="15"/>
      <c r="Z1471" s="15" t="s">
        <v>70</v>
      </c>
      <c r="AA1471" s="15"/>
      <c r="AH1471" s="67"/>
      <c r="AI1471"/>
      <c r="AJ1471" s="67"/>
      <c r="AK1471"/>
      <c r="AO1471" s="39">
        <f t="shared" si="54"/>
        <v>0</v>
      </c>
      <c r="AP1471" s="39"/>
      <c r="AQ1471" s="39" t="str">
        <f t="shared" si="55"/>
        <v>Yashica Marshall</v>
      </c>
    </row>
    <row r="1472" spans="1:43" ht="15" hidden="1" x14ac:dyDescent="0.25">
      <c r="A1472" s="75">
        <v>1471</v>
      </c>
      <c r="B1472" s="64">
        <v>15</v>
      </c>
      <c r="C1472" s="66" t="str">
        <f>IF(G1472=1,AQ1472," ")</f>
        <v xml:space="preserve"> </v>
      </c>
      <c r="D1472" s="65"/>
      <c r="E1472" s="111"/>
      <c r="F1472" s="56"/>
      <c r="G1472" s="58"/>
      <c r="H1472" s="58"/>
      <c r="I1472" s="58" t="str">
        <f>IF(C1472=$AI$16,$AJ$16," ")</f>
        <v xml:space="preserve"> </v>
      </c>
      <c r="J1472" s="55"/>
      <c r="K1472" s="55" t="s">
        <v>100</v>
      </c>
      <c r="L1472" s="55"/>
      <c r="M1472" s="55"/>
      <c r="N1472" s="56"/>
      <c r="O1472" s="55"/>
      <c r="P1472" s="55"/>
      <c r="Q1472" s="55"/>
      <c r="R1472" s="55"/>
      <c r="S1472" s="55"/>
      <c r="T1472" s="55"/>
      <c r="U1472" s="53" t="s">
        <v>173</v>
      </c>
      <c r="V1472" s="40" t="s">
        <v>99</v>
      </c>
      <c r="W1472" s="15"/>
      <c r="X1472" s="15"/>
      <c r="Y1472" s="15"/>
      <c r="Z1472" s="15" t="s">
        <v>70</v>
      </c>
      <c r="AA1472" s="15"/>
      <c r="AH1472" s="67"/>
      <c r="AI1472"/>
      <c r="AJ1472" s="67"/>
      <c r="AK1472"/>
      <c r="AO1472" s="39">
        <f t="shared" si="54"/>
        <v>0</v>
      </c>
      <c r="AP1472" s="39"/>
      <c r="AQ1472" s="39" t="str">
        <f t="shared" si="55"/>
        <v>Monique Sheffield</v>
      </c>
    </row>
    <row r="1473" spans="1:43" ht="15" hidden="1" x14ac:dyDescent="0.25">
      <c r="A1473" s="75">
        <v>1472</v>
      </c>
      <c r="B1473" s="64">
        <v>16</v>
      </c>
      <c r="C1473" s="74" t="str">
        <f>IF(G1473=1,AQ1473,IF(G1473="BLK",$AI$17," "))</f>
        <v xml:space="preserve"> </v>
      </c>
      <c r="D1473" s="129"/>
      <c r="E1473" s="55"/>
      <c r="F1473" s="56"/>
      <c r="G1473" s="58"/>
      <c r="H1473" s="58"/>
      <c r="I1473" s="58" t="str">
        <f>IF(C1473=$AI$17,$AJ$17," ")</f>
        <v xml:space="preserve"> </v>
      </c>
      <c r="J1473" s="55"/>
      <c r="K1473" s="55" t="s">
        <v>100</v>
      </c>
      <c r="L1473" s="55"/>
      <c r="M1473" s="55"/>
      <c r="N1473" s="56"/>
      <c r="O1473" s="55"/>
      <c r="P1473" s="55"/>
      <c r="Q1473" s="55"/>
      <c r="R1473" s="55"/>
      <c r="S1473" s="55"/>
      <c r="T1473" s="55"/>
      <c r="U1473" s="53" t="s">
        <v>173</v>
      </c>
      <c r="V1473" s="40" t="s">
        <v>99</v>
      </c>
      <c r="W1473" s="15"/>
      <c r="X1473" s="15"/>
      <c r="Y1473" s="15"/>
      <c r="Z1473" s="15" t="s">
        <v>70</v>
      </c>
      <c r="AA1473" s="15"/>
      <c r="AH1473" s="67"/>
      <c r="AI1473"/>
      <c r="AJ1473" s="67"/>
      <c r="AK1473"/>
      <c r="AO1473" s="39">
        <f t="shared" si="54"/>
        <v>0</v>
      </c>
      <c r="AP1473" s="39"/>
      <c r="AQ1473" s="39" t="str">
        <f t="shared" si="55"/>
        <v>BLANK</v>
      </c>
    </row>
    <row r="1474" spans="1:43" ht="15" hidden="1" x14ac:dyDescent="0.25">
      <c r="A1474" s="75">
        <v>1473</v>
      </c>
      <c r="B1474" s="64">
        <v>17</v>
      </c>
      <c r="C1474" s="66" t="str">
        <f>IF(G1474=1,AQ1474," ")</f>
        <v xml:space="preserve"> </v>
      </c>
      <c r="D1474" s="65"/>
      <c r="E1474" s="55"/>
      <c r="F1474" s="56"/>
      <c r="G1474" s="58"/>
      <c r="H1474" s="58"/>
      <c r="I1474" s="58" t="str">
        <f>IF(C1474=$AI$18,$AJ$18," ")</f>
        <v xml:space="preserve"> </v>
      </c>
      <c r="J1474" s="55"/>
      <c r="K1474" s="55" t="s">
        <v>100</v>
      </c>
      <c r="L1474" s="55"/>
      <c r="M1474" s="55"/>
      <c r="N1474" s="56"/>
      <c r="O1474" s="55"/>
      <c r="P1474" s="55"/>
      <c r="Q1474" s="55"/>
      <c r="R1474" s="55"/>
      <c r="S1474" s="55"/>
      <c r="T1474" s="55"/>
      <c r="U1474" s="53" t="s">
        <v>173</v>
      </c>
      <c r="V1474" s="40" t="s">
        <v>99</v>
      </c>
      <c r="W1474" s="15"/>
      <c r="X1474" s="15"/>
      <c r="Y1474" s="15"/>
      <c r="Z1474" s="15" t="s">
        <v>70</v>
      </c>
      <c r="AA1474" s="15"/>
      <c r="AH1474" s="67"/>
      <c r="AI1474"/>
      <c r="AJ1474" s="67"/>
      <c r="AK1474"/>
      <c r="AO1474" s="39">
        <f t="shared" ref="AO1474:AO1537" si="56">_xlfn.XLOOKUP(B1474,$AH$4:$AH$11,$AI$4:$AI$11,0)</f>
        <v>0</v>
      </c>
      <c r="AP1474" s="39"/>
      <c r="AQ1474" s="39" t="str">
        <f t="shared" si="55"/>
        <v>BLANK</v>
      </c>
    </row>
    <row r="1475" spans="1:43" ht="15" hidden="1" x14ac:dyDescent="0.25">
      <c r="A1475" s="75">
        <v>1474</v>
      </c>
      <c r="B1475" s="64">
        <v>18</v>
      </c>
      <c r="C1475" s="66" t="str">
        <f>IF(G1475=1,AQ1475," ")</f>
        <v xml:space="preserve"> </v>
      </c>
      <c r="D1475" s="65"/>
      <c r="E1475" s="55"/>
      <c r="F1475" s="56"/>
      <c r="G1475" s="58"/>
      <c r="H1475" s="58"/>
      <c r="I1475" s="58" t="str">
        <f>IF(C1475=$AI$19,$AJ$19," ")</f>
        <v xml:space="preserve"> </v>
      </c>
      <c r="J1475" s="55"/>
      <c r="K1475" s="55" t="s">
        <v>100</v>
      </c>
      <c r="L1475" s="55"/>
      <c r="M1475" s="55"/>
      <c r="N1475" s="56"/>
      <c r="O1475" s="55"/>
      <c r="P1475" s="55"/>
      <c r="Q1475" s="55"/>
      <c r="R1475" s="55"/>
      <c r="S1475" s="55"/>
      <c r="T1475" s="55"/>
      <c r="U1475" s="53" t="s">
        <v>173</v>
      </c>
      <c r="V1475" s="40" t="s">
        <v>99</v>
      </c>
      <c r="W1475" s="15"/>
      <c r="X1475" s="15"/>
      <c r="Y1475" s="15"/>
      <c r="Z1475" s="15" t="s">
        <v>70</v>
      </c>
      <c r="AA1475" s="15"/>
      <c r="AH1475" s="67"/>
      <c r="AI1475"/>
      <c r="AJ1475" s="67"/>
      <c r="AK1475"/>
      <c r="AO1475" s="39">
        <f t="shared" si="56"/>
        <v>0</v>
      </c>
      <c r="AP1475" s="39"/>
      <c r="AQ1475" s="39" t="str">
        <f t="shared" si="55"/>
        <v>Write In</v>
      </c>
    </row>
    <row r="1476" spans="1:43" thickBot="1" x14ac:dyDescent="0.3">
      <c r="A1476" s="38">
        <v>1475</v>
      </c>
      <c r="B1476" s="64">
        <v>19</v>
      </c>
      <c r="C1476" s="66"/>
      <c r="D1476" s="65"/>
      <c r="E1476" s="55"/>
      <c r="F1476" s="56"/>
      <c r="G1476" s="58"/>
      <c r="H1476" s="58"/>
      <c r="I1476" s="58"/>
      <c r="J1476" s="55"/>
      <c r="K1476" s="55"/>
      <c r="L1476" s="55"/>
      <c r="M1476" s="55"/>
      <c r="N1476" s="56"/>
      <c r="O1476" s="55"/>
      <c r="P1476" s="55"/>
      <c r="Q1476" s="55"/>
      <c r="R1476" s="55"/>
      <c r="S1476" s="55"/>
      <c r="T1476" s="54">
        <v>2</v>
      </c>
      <c r="U1476" s="53" t="s">
        <v>173</v>
      </c>
      <c r="V1476" s="40" t="s">
        <v>85</v>
      </c>
      <c r="W1476" s="15">
        <v>2</v>
      </c>
      <c r="X1476" s="15"/>
      <c r="Y1476" s="15"/>
      <c r="Z1476" s="15" t="s">
        <v>70</v>
      </c>
      <c r="AA1476" s="15"/>
      <c r="AH1476" s="67"/>
      <c r="AI1476"/>
      <c r="AJ1476" s="67"/>
      <c r="AK1476"/>
      <c r="AO1476" s="39">
        <f t="shared" si="56"/>
        <v>0</v>
      </c>
      <c r="AP1476" s="39"/>
      <c r="AQ1476" s="39">
        <f t="shared" si="55"/>
        <v>0</v>
      </c>
    </row>
    <row r="1477" spans="1:43" ht="16.5" thickBot="1" x14ac:dyDescent="0.3">
      <c r="A1477" s="38">
        <v>1476</v>
      </c>
      <c r="B1477" s="64">
        <v>20</v>
      </c>
      <c r="C1477" s="74" t="s">
        <v>98</v>
      </c>
      <c r="D1477" s="71"/>
      <c r="E1477" s="58"/>
      <c r="F1477" s="73"/>
      <c r="G1477" s="59">
        <v>0</v>
      </c>
      <c r="H1477" s="58">
        <v>0</v>
      </c>
      <c r="I1477" s="58" t="s">
        <v>107</v>
      </c>
      <c r="J1477" s="55"/>
      <c r="K1477" s="55" t="s">
        <v>97</v>
      </c>
      <c r="L1477" s="55"/>
      <c r="M1477" s="55"/>
      <c r="N1477" s="56"/>
      <c r="O1477" s="55"/>
      <c r="P1477" s="55"/>
      <c r="Q1477" s="55"/>
      <c r="R1477" s="55"/>
      <c r="S1477" s="55"/>
      <c r="T1477" s="54">
        <v>2</v>
      </c>
      <c r="U1477" s="53" t="s">
        <v>173</v>
      </c>
      <c r="V1477" s="40" t="s">
        <v>85</v>
      </c>
      <c r="W1477" s="15">
        <v>2</v>
      </c>
      <c r="X1477" s="15"/>
      <c r="Y1477" s="15"/>
      <c r="Z1477" s="15" t="s">
        <v>70</v>
      </c>
      <c r="AA1477" s="15"/>
      <c r="AH1477" s="67"/>
      <c r="AI1477"/>
      <c r="AJ1477" s="67"/>
      <c r="AK1477"/>
      <c r="AO1477" s="39">
        <f t="shared" si="56"/>
        <v>0</v>
      </c>
      <c r="AP1477" s="39"/>
      <c r="AQ1477" s="39">
        <f t="shared" ref="AQ1477:AQ1540" si="57">_xlfn.XLOOKUP(B1477,$AH$12:$AH$19,$AI$12:$AI$19,0)</f>
        <v>0</v>
      </c>
    </row>
    <row r="1478" spans="1:43" ht="16.5" thickBot="1" x14ac:dyDescent="0.3">
      <c r="A1478" s="38">
        <v>1477</v>
      </c>
      <c r="B1478" s="64">
        <v>21</v>
      </c>
      <c r="C1478" s="74" t="s">
        <v>96</v>
      </c>
      <c r="D1478" s="71"/>
      <c r="E1478" s="58"/>
      <c r="F1478" s="73"/>
      <c r="G1478" s="59">
        <v>0</v>
      </c>
      <c r="H1478" s="58">
        <v>0</v>
      </c>
      <c r="I1478" s="58" t="s">
        <v>105</v>
      </c>
      <c r="J1478" s="55"/>
      <c r="K1478" s="55" t="s">
        <v>95</v>
      </c>
      <c r="L1478" s="55"/>
      <c r="M1478" s="55"/>
      <c r="N1478" s="56"/>
      <c r="O1478" s="55"/>
      <c r="P1478" s="55"/>
      <c r="Q1478" s="55"/>
      <c r="R1478" s="55"/>
      <c r="S1478" s="55"/>
      <c r="T1478" s="54">
        <v>2</v>
      </c>
      <c r="U1478" s="53" t="s">
        <v>173</v>
      </c>
      <c r="V1478" s="40" t="s">
        <v>85</v>
      </c>
      <c r="W1478" s="15">
        <v>2</v>
      </c>
      <c r="X1478" s="15"/>
      <c r="Y1478" s="15"/>
      <c r="Z1478" s="15" t="s">
        <v>70</v>
      </c>
      <c r="AA1478" s="15"/>
      <c r="AH1478" s="67"/>
      <c r="AI1478"/>
      <c r="AJ1478" s="67"/>
      <c r="AK1478"/>
      <c r="AO1478" s="39">
        <f t="shared" si="56"/>
        <v>0</v>
      </c>
      <c r="AP1478" s="39"/>
      <c r="AQ1478" s="39">
        <f t="shared" si="57"/>
        <v>0</v>
      </c>
    </row>
    <row r="1479" spans="1:43" ht="16.5" thickBot="1" x14ac:dyDescent="0.3">
      <c r="A1479" s="38">
        <v>1478</v>
      </c>
      <c r="B1479" s="64">
        <v>22</v>
      </c>
      <c r="C1479" s="74" t="s">
        <v>94</v>
      </c>
      <c r="D1479" s="71"/>
      <c r="E1479" s="58"/>
      <c r="F1479" s="73"/>
      <c r="G1479" s="59">
        <v>0</v>
      </c>
      <c r="H1479" s="58">
        <v>0</v>
      </c>
      <c r="I1479" s="58" t="s">
        <v>122</v>
      </c>
      <c r="J1479" s="55"/>
      <c r="K1479" s="55" t="s">
        <v>93</v>
      </c>
      <c r="L1479" s="55"/>
      <c r="M1479" s="55"/>
      <c r="N1479" s="56"/>
      <c r="O1479" s="55"/>
      <c r="P1479" s="55"/>
      <c r="Q1479" s="55"/>
      <c r="R1479" s="55"/>
      <c r="S1479" s="55"/>
      <c r="T1479" s="54">
        <v>2</v>
      </c>
      <c r="U1479" s="53" t="s">
        <v>173</v>
      </c>
      <c r="V1479" s="40" t="s">
        <v>85</v>
      </c>
      <c r="W1479" s="15">
        <v>2</v>
      </c>
      <c r="X1479" s="15"/>
      <c r="Y1479" s="15"/>
      <c r="Z1479" s="15" t="s">
        <v>70</v>
      </c>
      <c r="AA1479" s="15"/>
      <c r="AH1479" s="67"/>
      <c r="AI1479"/>
      <c r="AJ1479" s="67"/>
      <c r="AK1479"/>
      <c r="AO1479" s="39">
        <f t="shared" si="56"/>
        <v>0</v>
      </c>
      <c r="AP1479" s="39"/>
      <c r="AQ1479" s="39">
        <f t="shared" si="57"/>
        <v>0</v>
      </c>
    </row>
    <row r="1480" spans="1:43" ht="16.5" thickBot="1" x14ac:dyDescent="0.3">
      <c r="A1480" s="38">
        <v>1479</v>
      </c>
      <c r="B1480" s="64">
        <v>23</v>
      </c>
      <c r="C1480" s="74" t="s">
        <v>77</v>
      </c>
      <c r="D1480" s="71"/>
      <c r="E1480" s="58">
        <v>1109</v>
      </c>
      <c r="F1480" s="80">
        <v>187</v>
      </c>
      <c r="G1480" s="59">
        <v>0</v>
      </c>
      <c r="H1480" s="58">
        <v>1</v>
      </c>
      <c r="I1480" s="58" t="s">
        <v>107</v>
      </c>
      <c r="J1480" s="55"/>
      <c r="K1480" s="55" t="s">
        <v>77</v>
      </c>
      <c r="L1480" s="55"/>
      <c r="M1480" s="55"/>
      <c r="N1480" s="56"/>
      <c r="O1480" s="55"/>
      <c r="P1480" s="55"/>
      <c r="Q1480" s="55"/>
      <c r="R1480" s="55"/>
      <c r="S1480" s="55"/>
      <c r="T1480" s="54">
        <v>2</v>
      </c>
      <c r="U1480" s="53" t="s">
        <v>173</v>
      </c>
      <c r="V1480" s="40" t="s">
        <v>85</v>
      </c>
      <c r="W1480" s="15">
        <v>2</v>
      </c>
      <c r="X1480" s="15"/>
      <c r="Y1480" s="15"/>
      <c r="Z1480" s="15" t="s">
        <v>70</v>
      </c>
      <c r="AA1480" s="15"/>
      <c r="AH1480" s="67"/>
      <c r="AI1480"/>
      <c r="AJ1480" s="67"/>
      <c r="AK1480"/>
      <c r="AO1480" s="39">
        <f t="shared" si="56"/>
        <v>0</v>
      </c>
      <c r="AP1480" s="39"/>
      <c r="AQ1480" s="39">
        <f t="shared" si="57"/>
        <v>0</v>
      </c>
    </row>
    <row r="1481" spans="1:43" ht="16.5" thickBot="1" x14ac:dyDescent="0.3">
      <c r="A1481" s="38">
        <v>1480</v>
      </c>
      <c r="B1481" s="64">
        <v>24</v>
      </c>
      <c r="C1481" s="72" t="s">
        <v>92</v>
      </c>
      <c r="D1481" s="71"/>
      <c r="E1481" s="68"/>
      <c r="F1481" s="70"/>
      <c r="G1481" s="136">
        <v>0</v>
      </c>
      <c r="H1481" s="69">
        <v>0</v>
      </c>
      <c r="I1481" s="69"/>
      <c r="J1481" s="68"/>
      <c r="K1481" s="68" t="s">
        <v>91</v>
      </c>
      <c r="L1481" s="55"/>
      <c r="M1481" s="55"/>
      <c r="N1481" s="56"/>
      <c r="O1481" s="55"/>
      <c r="P1481" s="55"/>
      <c r="Q1481" s="55"/>
      <c r="R1481" s="55"/>
      <c r="S1481" s="55"/>
      <c r="T1481" s="54">
        <v>2</v>
      </c>
      <c r="U1481" s="53" t="s">
        <v>173</v>
      </c>
      <c r="V1481" s="40" t="s">
        <v>85</v>
      </c>
      <c r="W1481" s="15">
        <v>2</v>
      </c>
      <c r="X1481" s="15"/>
      <c r="Y1481" s="15"/>
      <c r="Z1481" s="15" t="s">
        <v>70</v>
      </c>
      <c r="AA1481" s="15"/>
      <c r="AH1481" s="67"/>
      <c r="AI1481"/>
      <c r="AJ1481" s="67"/>
      <c r="AK1481"/>
      <c r="AO1481" s="39">
        <f t="shared" si="56"/>
        <v>0</v>
      </c>
      <c r="AP1481" s="39"/>
      <c r="AQ1481" s="39">
        <f t="shared" si="57"/>
        <v>0</v>
      </c>
    </row>
    <row r="1482" spans="1:43" x14ac:dyDescent="0.25">
      <c r="A1482" s="38">
        <v>1481</v>
      </c>
      <c r="B1482" s="64">
        <v>25</v>
      </c>
      <c r="C1482" s="66"/>
      <c r="D1482" s="65"/>
      <c r="E1482" s="55"/>
      <c r="F1482" s="56"/>
      <c r="G1482" s="59"/>
      <c r="H1482" s="58"/>
      <c r="I1482" s="58"/>
      <c r="J1482" s="55"/>
      <c r="K1482" s="55"/>
      <c r="L1482" s="55"/>
      <c r="M1482" s="55"/>
      <c r="N1482" s="56"/>
      <c r="O1482" s="55"/>
      <c r="P1482" s="55"/>
      <c r="Q1482" s="55"/>
      <c r="R1482" s="55"/>
      <c r="S1482" s="55"/>
      <c r="T1482" s="54">
        <v>2</v>
      </c>
      <c r="U1482" s="53" t="s">
        <v>173</v>
      </c>
      <c r="V1482" s="40" t="s">
        <v>85</v>
      </c>
      <c r="W1482" s="15">
        <v>2</v>
      </c>
      <c r="X1482" s="15"/>
      <c r="Y1482" s="15"/>
      <c r="Z1482" s="15" t="s">
        <v>70</v>
      </c>
      <c r="AA1482" s="15"/>
      <c r="AH1482" s="67"/>
      <c r="AI1482"/>
      <c r="AJ1482" s="67"/>
      <c r="AK1482"/>
      <c r="AO1482" s="39">
        <f t="shared" si="56"/>
        <v>0</v>
      </c>
      <c r="AP1482" s="39"/>
      <c r="AQ1482" s="39">
        <f t="shared" si="57"/>
        <v>0</v>
      </c>
    </row>
    <row r="1483" spans="1:43" x14ac:dyDescent="0.25">
      <c r="A1483" s="38">
        <v>1482</v>
      </c>
      <c r="B1483" s="64">
        <v>26</v>
      </c>
      <c r="C1483" s="63" t="s">
        <v>90</v>
      </c>
      <c r="D1483" s="62"/>
      <c r="E1483" s="61">
        <f>SUBTOTAL(9,G1461:G1481)</f>
        <v>5</v>
      </c>
      <c r="F1483" s="60"/>
      <c r="G1483" s="59"/>
      <c r="H1483" s="58"/>
      <c r="I1483" s="57"/>
      <c r="J1483" s="55"/>
      <c r="K1483" s="55" t="s">
        <v>89</v>
      </c>
      <c r="L1483" s="55"/>
      <c r="M1483" s="55"/>
      <c r="N1483" s="56"/>
      <c r="O1483" s="55"/>
      <c r="P1483" s="55"/>
      <c r="Q1483" s="55"/>
      <c r="R1483" s="55"/>
      <c r="S1483" s="55"/>
      <c r="T1483" s="54">
        <v>2</v>
      </c>
      <c r="U1483" s="53" t="s">
        <v>173</v>
      </c>
      <c r="V1483" s="40" t="s">
        <v>85</v>
      </c>
      <c r="W1483" s="15">
        <v>2</v>
      </c>
      <c r="X1483" s="15"/>
      <c r="Y1483" s="15"/>
      <c r="Z1483" s="15" t="s">
        <v>70</v>
      </c>
      <c r="AA1483" s="15"/>
      <c r="AH1483" s="67"/>
      <c r="AI1483"/>
      <c r="AJ1483" s="67"/>
      <c r="AK1483"/>
      <c r="AO1483" s="39">
        <f t="shared" si="56"/>
        <v>0</v>
      </c>
      <c r="AP1483" s="39"/>
      <c r="AQ1483" s="39">
        <f t="shared" si="57"/>
        <v>0</v>
      </c>
    </row>
    <row r="1484" spans="1:43" ht="16.5" thickBot="1" x14ac:dyDescent="0.3">
      <c r="A1484" s="38">
        <v>1483</v>
      </c>
      <c r="B1484" s="52">
        <v>27</v>
      </c>
      <c r="C1484" s="51" t="s">
        <v>88</v>
      </c>
      <c r="D1484" s="50"/>
      <c r="E1484" s="49">
        <f>SUBTOTAL(9,H1461:H1481)</f>
        <v>6</v>
      </c>
      <c r="F1484" s="48">
        <f>SUBTOTAL(9,H1461:H1477)</f>
        <v>5</v>
      </c>
      <c r="G1484" s="47"/>
      <c r="H1484" s="46"/>
      <c r="I1484" s="46"/>
      <c r="J1484" s="45"/>
      <c r="K1484" s="43" t="s">
        <v>87</v>
      </c>
      <c r="L1484" s="43"/>
      <c r="M1484" s="43"/>
      <c r="N1484" s="44"/>
      <c r="O1484" s="43"/>
      <c r="P1484" s="43"/>
      <c r="Q1484" s="43"/>
      <c r="R1484" s="43"/>
      <c r="S1484" s="43"/>
      <c r="T1484" s="42">
        <v>2</v>
      </c>
      <c r="U1484" s="41" t="s">
        <v>173</v>
      </c>
      <c r="V1484" s="40" t="s">
        <v>85</v>
      </c>
      <c r="W1484" s="15">
        <v>2</v>
      </c>
      <c r="X1484" s="15"/>
      <c r="Y1484" s="15"/>
      <c r="Z1484" s="15" t="s">
        <v>70</v>
      </c>
      <c r="AA1484" s="15"/>
      <c r="AH1484" s="67"/>
      <c r="AI1484"/>
      <c r="AJ1484" s="67"/>
      <c r="AK1484"/>
      <c r="AO1484" s="39">
        <f t="shared" si="56"/>
        <v>0</v>
      </c>
      <c r="AP1484" s="39"/>
      <c r="AQ1484" s="39">
        <f t="shared" si="57"/>
        <v>0</v>
      </c>
    </row>
    <row r="1485" spans="1:43" ht="16.5" thickBot="1" x14ac:dyDescent="0.3">
      <c r="A1485" s="38">
        <v>1484</v>
      </c>
      <c r="G1485" s="13"/>
      <c r="U1485" s="2" t="s">
        <v>83</v>
      </c>
      <c r="V1485" s="40"/>
      <c r="W1485" s="15"/>
      <c r="X1485" s="15"/>
      <c r="Y1485" s="15"/>
      <c r="Z1485" s="15" t="s">
        <v>70</v>
      </c>
      <c r="AA1485" s="15"/>
      <c r="AH1485" s="67"/>
      <c r="AI1485"/>
      <c r="AJ1485" s="67"/>
      <c r="AK1485"/>
      <c r="AO1485" s="39">
        <f t="shared" si="56"/>
        <v>0</v>
      </c>
      <c r="AP1485" s="39"/>
      <c r="AQ1485" s="39">
        <f t="shared" si="57"/>
        <v>0</v>
      </c>
    </row>
    <row r="1486" spans="1:43" x14ac:dyDescent="0.25">
      <c r="A1486" s="38">
        <v>1485</v>
      </c>
      <c r="B1486" s="105">
        <v>1</v>
      </c>
      <c r="C1486" s="104" t="s">
        <v>18</v>
      </c>
      <c r="D1486" s="103"/>
      <c r="E1486" s="101"/>
      <c r="F1486" s="102"/>
      <c r="G1486" s="101" t="s">
        <v>171</v>
      </c>
      <c r="H1486" s="98"/>
      <c r="I1486" s="98"/>
      <c r="J1486" s="98"/>
      <c r="K1486" s="100" t="s">
        <v>118</v>
      </c>
      <c r="L1486" s="98"/>
      <c r="M1486" s="98"/>
      <c r="N1486" s="99"/>
      <c r="O1486" s="98"/>
      <c r="P1486" s="98"/>
      <c r="Q1486" s="98"/>
      <c r="R1486" s="98"/>
      <c r="S1486" s="98"/>
      <c r="T1486" s="97">
        <v>1</v>
      </c>
      <c r="U1486" s="96" t="s">
        <v>171</v>
      </c>
      <c r="V1486" s="40" t="s">
        <v>117</v>
      </c>
      <c r="W1486" s="15"/>
      <c r="X1486" s="15"/>
      <c r="Y1486" s="15"/>
      <c r="Z1486" s="15" t="s">
        <v>70</v>
      </c>
      <c r="AA1486" s="15"/>
      <c r="AH1486" s="67"/>
      <c r="AI1486"/>
      <c r="AJ1486" s="67"/>
      <c r="AK1486"/>
      <c r="AO1486" s="39">
        <f t="shared" si="56"/>
        <v>0</v>
      </c>
      <c r="AP1486" s="39"/>
      <c r="AQ1486" s="39">
        <f t="shared" si="57"/>
        <v>0</v>
      </c>
    </row>
    <row r="1487" spans="1:43" ht="16.5" thickBot="1" x14ac:dyDescent="0.3">
      <c r="A1487" s="38">
        <v>1486</v>
      </c>
      <c r="B1487" s="64">
        <v>2</v>
      </c>
      <c r="C1487" s="66" t="s">
        <v>116</v>
      </c>
      <c r="D1487" s="65"/>
      <c r="E1487" s="55"/>
      <c r="F1487" s="56"/>
      <c r="H1487" s="55"/>
      <c r="I1487" s="58"/>
      <c r="J1487" s="55"/>
      <c r="K1487" s="55" t="s">
        <v>115</v>
      </c>
      <c r="L1487" s="55"/>
      <c r="M1487" s="55"/>
      <c r="N1487" s="56"/>
      <c r="O1487" s="55"/>
      <c r="P1487" s="55"/>
      <c r="Q1487" s="55"/>
      <c r="R1487" s="55"/>
      <c r="S1487" s="55"/>
      <c r="T1487" s="54">
        <v>1</v>
      </c>
      <c r="U1487" s="53" t="s">
        <v>171</v>
      </c>
      <c r="V1487" s="40" t="s">
        <v>114</v>
      </c>
      <c r="W1487" s="15"/>
      <c r="X1487" s="15"/>
      <c r="Y1487" s="15"/>
      <c r="Z1487" s="15" t="s">
        <v>70</v>
      </c>
      <c r="AA1487" s="15"/>
      <c r="AH1487" s="67"/>
      <c r="AI1487"/>
      <c r="AJ1487" s="67"/>
      <c r="AK1487"/>
      <c r="AO1487" s="39">
        <f t="shared" si="56"/>
        <v>0</v>
      </c>
      <c r="AP1487" s="39"/>
      <c r="AQ1487" s="39">
        <f t="shared" si="57"/>
        <v>0</v>
      </c>
    </row>
    <row r="1488" spans="1:43" ht="21.75" thickBot="1" x14ac:dyDescent="0.3">
      <c r="A1488" s="38">
        <v>1487</v>
      </c>
      <c r="B1488" s="64">
        <v>3</v>
      </c>
      <c r="C1488" s="92" t="s">
        <v>113</v>
      </c>
      <c r="D1488" s="91" t="s">
        <v>112</v>
      </c>
      <c r="E1488" s="87" t="s">
        <v>111</v>
      </c>
      <c r="F1488" s="90" t="s">
        <v>110</v>
      </c>
      <c r="G1488" s="89"/>
      <c r="H1488" s="86"/>
      <c r="I1488" s="87"/>
      <c r="J1488" s="86"/>
      <c r="K1488" s="86" t="s">
        <v>103</v>
      </c>
      <c r="L1488" s="87">
        <v>1108</v>
      </c>
      <c r="M1488" s="87" t="s">
        <v>109</v>
      </c>
      <c r="N1488" s="88"/>
      <c r="O1488" s="87"/>
      <c r="P1488" s="87" t="s">
        <v>108</v>
      </c>
      <c r="Q1488" s="87">
        <v>2</v>
      </c>
      <c r="R1488" s="87"/>
      <c r="S1488" s="86"/>
      <c r="T1488" s="85">
        <v>1</v>
      </c>
      <c r="U1488" s="84" t="s">
        <v>171</v>
      </c>
      <c r="V1488" s="40" t="s">
        <v>102</v>
      </c>
      <c r="W1488" s="15"/>
      <c r="X1488" s="15"/>
      <c r="Y1488" s="15"/>
      <c r="Z1488" s="15" t="s">
        <v>70</v>
      </c>
      <c r="AA1488" s="15"/>
      <c r="AB1488" s="4">
        <v>203</v>
      </c>
      <c r="AC1488" s="5" t="s">
        <v>172</v>
      </c>
      <c r="AD1488" s="83" t="s">
        <v>107</v>
      </c>
      <c r="AE1488" s="83"/>
      <c r="AH1488" s="67"/>
      <c r="AI1488"/>
      <c r="AJ1488" s="67"/>
      <c r="AK1488"/>
      <c r="AO1488" s="39" t="str">
        <f t="shared" si="56"/>
        <v>BOC District 2</v>
      </c>
      <c r="AP1488" s="39"/>
      <c r="AQ1488" s="39">
        <f t="shared" si="57"/>
        <v>0</v>
      </c>
    </row>
    <row r="1489" spans="1:43" thickBot="1" x14ac:dyDescent="0.3">
      <c r="A1489" s="38">
        <v>1488</v>
      </c>
      <c r="B1489" s="64">
        <v>4</v>
      </c>
      <c r="C1489" s="66" t="str">
        <f>IF(G1489=1,AO1489," ")</f>
        <v xml:space="preserve">Alicia Adams </v>
      </c>
      <c r="D1489" s="71"/>
      <c r="E1489" s="130">
        <v>1108</v>
      </c>
      <c r="F1489" s="80">
        <v>203</v>
      </c>
      <c r="G1489" s="58">
        <v>1</v>
      </c>
      <c r="H1489" s="58">
        <v>1</v>
      </c>
      <c r="I1489" s="58" t="str">
        <f>IF(C1489=$AI$5,$AJ$5," ")</f>
        <v>REP</v>
      </c>
      <c r="J1489" s="55" t="s">
        <v>104</v>
      </c>
      <c r="K1489" s="55" t="s">
        <v>103</v>
      </c>
      <c r="L1489" s="55"/>
      <c r="M1489" s="55"/>
      <c r="N1489" s="56"/>
      <c r="O1489" s="55"/>
      <c r="P1489" s="55"/>
      <c r="Q1489" s="55"/>
      <c r="R1489" s="55"/>
      <c r="S1489" s="55"/>
      <c r="T1489" s="54">
        <v>1</v>
      </c>
      <c r="U1489" s="53" t="s">
        <v>171</v>
      </c>
      <c r="V1489" s="7" t="s">
        <v>102</v>
      </c>
      <c r="W1489" s="15"/>
      <c r="X1489" s="15"/>
      <c r="Y1489" s="15"/>
      <c r="Z1489" s="15" t="s">
        <v>70</v>
      </c>
      <c r="AA1489" s="15"/>
      <c r="AB1489" s="4">
        <v>204</v>
      </c>
      <c r="AC1489" s="5" t="s">
        <v>172</v>
      </c>
      <c r="AD1489" s="5" t="s">
        <v>105</v>
      </c>
      <c r="AJ1489" s="67"/>
      <c r="AK1489"/>
      <c r="AO1489" s="39" t="str">
        <f t="shared" si="56"/>
        <v xml:space="preserve">Alicia Adams </v>
      </c>
      <c r="AP1489" s="39"/>
      <c r="AQ1489" s="39">
        <f t="shared" si="57"/>
        <v>0</v>
      </c>
    </row>
    <row r="1490" spans="1:43" thickBot="1" x14ac:dyDescent="0.3">
      <c r="A1490" s="38">
        <v>1489</v>
      </c>
      <c r="B1490" s="64">
        <v>5</v>
      </c>
      <c r="C1490" s="66" t="str">
        <f>IF(G1490=1,AO1490," ")</f>
        <v>Erick Allen</v>
      </c>
      <c r="D1490" s="71"/>
      <c r="E1490" s="81">
        <v>1108</v>
      </c>
      <c r="F1490" s="80">
        <v>204</v>
      </c>
      <c r="G1490" s="58">
        <v>1</v>
      </c>
      <c r="H1490" s="58">
        <f>G1490</f>
        <v>1</v>
      </c>
      <c r="I1490" s="58" t="str">
        <f>IF(C1490=$AI$6,$AJ$6," ")</f>
        <v>DEM</v>
      </c>
      <c r="J1490" s="55" t="s">
        <v>104</v>
      </c>
      <c r="K1490" s="55" t="s">
        <v>103</v>
      </c>
      <c r="L1490" s="55"/>
      <c r="M1490" s="55"/>
      <c r="N1490" s="56"/>
      <c r="O1490" s="55"/>
      <c r="P1490" s="55"/>
      <c r="Q1490" s="55"/>
      <c r="R1490" s="55"/>
      <c r="S1490" s="55"/>
      <c r="T1490" s="54">
        <v>1</v>
      </c>
      <c r="U1490" s="53" t="s">
        <v>171</v>
      </c>
      <c r="V1490" s="40" t="s">
        <v>102</v>
      </c>
      <c r="W1490" s="15">
        <v>2</v>
      </c>
      <c r="X1490" s="15"/>
      <c r="Y1490" s="15"/>
      <c r="Z1490" s="15" t="s">
        <v>70</v>
      </c>
      <c r="AA1490" s="15"/>
      <c r="AI1490"/>
      <c r="AJ1490" s="67"/>
      <c r="AK1490"/>
      <c r="AO1490" s="39" t="str">
        <f t="shared" si="56"/>
        <v>Erick Allen</v>
      </c>
      <c r="AP1490" s="39"/>
      <c r="AQ1490" s="39">
        <f t="shared" si="57"/>
        <v>0</v>
      </c>
    </row>
    <row r="1491" spans="1:43" thickBot="1" x14ac:dyDescent="0.3">
      <c r="A1491" s="38">
        <v>1490</v>
      </c>
      <c r="B1491" s="64">
        <v>6</v>
      </c>
      <c r="C1491" s="66" t="str">
        <f>IF(G1491=1,AO1491," ")</f>
        <v>Jaha V. Howard</v>
      </c>
      <c r="D1491" s="71"/>
      <c r="E1491" s="81">
        <v>1108</v>
      </c>
      <c r="F1491" s="80">
        <v>204</v>
      </c>
      <c r="G1491" s="58">
        <v>1</v>
      </c>
      <c r="H1491" s="58">
        <f>G1491</f>
        <v>1</v>
      </c>
      <c r="I1491" s="58" t="str">
        <f>IF(C1491=$AI$7,$AJ$7," ")</f>
        <v>DEM</v>
      </c>
      <c r="J1491" s="55" t="s">
        <v>104</v>
      </c>
      <c r="K1491" s="55" t="s">
        <v>103</v>
      </c>
      <c r="L1491" s="55"/>
      <c r="M1491" s="55"/>
      <c r="N1491" s="56"/>
      <c r="O1491" s="55"/>
      <c r="P1491" s="55"/>
      <c r="Q1491" s="55"/>
      <c r="R1491" s="55"/>
      <c r="S1491" s="55"/>
      <c r="T1491" s="54">
        <v>1</v>
      </c>
      <c r="U1491" s="53" t="s">
        <v>171</v>
      </c>
      <c r="V1491" s="40" t="s">
        <v>102</v>
      </c>
      <c r="W1491" s="15">
        <v>2</v>
      </c>
      <c r="X1491" s="15"/>
      <c r="Y1491" s="15"/>
      <c r="Z1491" s="15" t="s">
        <v>70</v>
      </c>
      <c r="AA1491" s="15"/>
      <c r="AI1491"/>
      <c r="AJ1491" s="67"/>
      <c r="AK1491"/>
      <c r="AO1491" s="39" t="str">
        <f t="shared" si="56"/>
        <v>Jaha V. Howard</v>
      </c>
      <c r="AP1491" s="39"/>
      <c r="AQ1491" s="39">
        <f t="shared" si="57"/>
        <v>0</v>
      </c>
    </row>
    <row r="1492" spans="1:43" thickBot="1" x14ac:dyDescent="0.3">
      <c r="A1492" s="38">
        <v>1491</v>
      </c>
      <c r="B1492" s="64">
        <v>7</v>
      </c>
      <c r="C1492" s="66" t="str">
        <f>IF(G1492=1,AO1492," ")</f>
        <v>Tanisha Whorton</v>
      </c>
      <c r="D1492" s="71"/>
      <c r="E1492" s="81">
        <v>1108</v>
      </c>
      <c r="F1492" s="80">
        <v>204</v>
      </c>
      <c r="G1492" s="58">
        <v>1</v>
      </c>
      <c r="H1492" s="58">
        <f>G1492</f>
        <v>1</v>
      </c>
      <c r="I1492" s="58" t="str">
        <f>IF(C1492=$AI$8,$AJ$8," ")</f>
        <v>DEM</v>
      </c>
      <c r="J1492" s="55" t="s">
        <v>104</v>
      </c>
      <c r="K1492" s="55" t="s">
        <v>103</v>
      </c>
      <c r="L1492" s="55"/>
      <c r="M1492" s="55"/>
      <c r="N1492" s="56"/>
      <c r="O1492" s="55"/>
      <c r="P1492" s="55"/>
      <c r="Q1492" s="55"/>
      <c r="R1492" s="55"/>
      <c r="S1492" s="55"/>
      <c r="T1492" s="54">
        <v>1</v>
      </c>
      <c r="U1492" s="53" t="s">
        <v>171</v>
      </c>
      <c r="V1492" s="40" t="s">
        <v>102</v>
      </c>
      <c r="W1492" s="15">
        <v>2</v>
      </c>
      <c r="X1492" s="15"/>
      <c r="Y1492" s="15"/>
      <c r="Z1492" s="15" t="s">
        <v>70</v>
      </c>
      <c r="AA1492" s="15"/>
      <c r="AI1492"/>
      <c r="AJ1492" s="67"/>
      <c r="AK1492"/>
      <c r="AO1492" s="39" t="str">
        <f t="shared" si="56"/>
        <v>Tanisha Whorton</v>
      </c>
      <c r="AP1492" s="39"/>
      <c r="AQ1492" s="39">
        <f t="shared" si="57"/>
        <v>0</v>
      </c>
    </row>
    <row r="1493" spans="1:43" thickBot="1" x14ac:dyDescent="0.3">
      <c r="A1493" s="38">
        <v>1492</v>
      </c>
      <c r="B1493" s="64">
        <v>8</v>
      </c>
      <c r="C1493" s="66" t="str">
        <f>IF(G1493=1,AO1493," ")</f>
        <v>Tracy Stevenson</v>
      </c>
      <c r="D1493" s="71"/>
      <c r="E1493" s="81">
        <v>1108</v>
      </c>
      <c r="F1493" s="80">
        <v>204</v>
      </c>
      <c r="G1493" s="58">
        <v>1</v>
      </c>
      <c r="H1493" s="58">
        <f>G1493</f>
        <v>1</v>
      </c>
      <c r="I1493" s="58" t="str">
        <f>IF(C1493=$AI$9,$AJ$9," ")</f>
        <v>DEM</v>
      </c>
      <c r="J1493" s="55" t="s">
        <v>104</v>
      </c>
      <c r="K1493" s="55" t="s">
        <v>103</v>
      </c>
      <c r="L1493" s="55"/>
      <c r="M1493" s="55"/>
      <c r="N1493" s="56"/>
      <c r="O1493" s="55"/>
      <c r="P1493" s="55"/>
      <c r="Q1493" s="55"/>
      <c r="R1493" s="55"/>
      <c r="S1493" s="55"/>
      <c r="T1493" s="54">
        <v>1</v>
      </c>
      <c r="U1493" s="53" t="s">
        <v>171</v>
      </c>
      <c r="V1493" s="40" t="s">
        <v>102</v>
      </c>
      <c r="W1493" s="15">
        <v>2</v>
      </c>
      <c r="X1493" s="15"/>
      <c r="Y1493" s="15"/>
      <c r="Z1493" s="15" t="s">
        <v>70</v>
      </c>
      <c r="AA1493" s="15"/>
      <c r="AI1493"/>
      <c r="AJ1493" s="67"/>
      <c r="AK1493"/>
      <c r="AO1493" s="39" t="str">
        <f t="shared" si="56"/>
        <v>Tracy Stevenson</v>
      </c>
      <c r="AP1493" s="39"/>
      <c r="AQ1493" s="39">
        <f t="shared" si="57"/>
        <v>0</v>
      </c>
    </row>
    <row r="1494" spans="1:43" ht="15" x14ac:dyDescent="0.25">
      <c r="A1494" s="38">
        <v>1493</v>
      </c>
      <c r="B1494" s="64">
        <v>9</v>
      </c>
      <c r="C1494" s="74" t="str">
        <f>IF(G1494=1,AQ1494,IF(G1494="BLK",$AI$17," "))</f>
        <v xml:space="preserve"> </v>
      </c>
      <c r="D1494" s="129"/>
      <c r="E1494" s="55"/>
      <c r="F1494" s="56"/>
      <c r="G1494" s="58"/>
      <c r="H1494" s="58"/>
      <c r="I1494" s="58" t="str">
        <f>IF(C1494=$AI$10,$AJ$10," ")</f>
        <v xml:space="preserve"> </v>
      </c>
      <c r="J1494" s="55"/>
      <c r="K1494" s="55" t="s">
        <v>103</v>
      </c>
      <c r="L1494" s="55"/>
      <c r="M1494" s="55"/>
      <c r="N1494" s="56"/>
      <c r="O1494" s="55"/>
      <c r="P1494" s="55"/>
      <c r="Q1494" s="55"/>
      <c r="R1494" s="55"/>
      <c r="S1494" s="55"/>
      <c r="T1494" s="54">
        <v>1</v>
      </c>
      <c r="U1494" s="53" t="s">
        <v>171</v>
      </c>
      <c r="V1494" s="40" t="s">
        <v>102</v>
      </c>
      <c r="W1494" s="15">
        <v>2</v>
      </c>
      <c r="X1494" s="15"/>
      <c r="Y1494" s="15"/>
      <c r="Z1494" s="15" t="s">
        <v>70</v>
      </c>
      <c r="AA1494" s="15"/>
      <c r="AI1494"/>
      <c r="AJ1494" s="67"/>
      <c r="AK1494"/>
      <c r="AO1494" s="39" t="str">
        <f t="shared" si="56"/>
        <v>BLANK</v>
      </c>
      <c r="AP1494" s="39"/>
      <c r="AQ1494" s="39">
        <f t="shared" si="57"/>
        <v>0</v>
      </c>
    </row>
    <row r="1495" spans="1:43" ht="15" x14ac:dyDescent="0.25">
      <c r="A1495" s="38">
        <v>1494</v>
      </c>
      <c r="B1495" s="64">
        <v>10</v>
      </c>
      <c r="C1495" s="66" t="str">
        <f>IF(G1495=1,AO1495," ")</f>
        <v xml:space="preserve"> </v>
      </c>
      <c r="D1495" s="65"/>
      <c r="E1495" s="55"/>
      <c r="F1495" s="56"/>
      <c r="G1495" s="58"/>
      <c r="H1495" s="58"/>
      <c r="I1495" s="58" t="str">
        <f>IF(C1495=$AI$10,$AJ$10," ")</f>
        <v xml:space="preserve"> </v>
      </c>
      <c r="J1495" s="55"/>
      <c r="K1495" s="55" t="s">
        <v>103</v>
      </c>
      <c r="L1495" s="55"/>
      <c r="M1495" s="55"/>
      <c r="N1495" s="56"/>
      <c r="O1495" s="55"/>
      <c r="P1495" s="55"/>
      <c r="Q1495" s="55"/>
      <c r="R1495" s="55"/>
      <c r="S1495" s="55"/>
      <c r="T1495" s="54">
        <v>1</v>
      </c>
      <c r="U1495" s="53" t="s">
        <v>171</v>
      </c>
      <c r="V1495" s="40" t="s">
        <v>102</v>
      </c>
      <c r="W1495" s="15">
        <v>2</v>
      </c>
      <c r="X1495" s="15"/>
      <c r="Y1495" s="15"/>
      <c r="Z1495" s="15" t="s">
        <v>70</v>
      </c>
      <c r="AA1495" s="15"/>
      <c r="AI1495"/>
      <c r="AJ1495" s="67"/>
      <c r="AK1495"/>
      <c r="AO1495" s="39" t="str">
        <f t="shared" si="56"/>
        <v>Write In</v>
      </c>
      <c r="AP1495" s="39"/>
      <c r="AQ1495" s="39">
        <f t="shared" si="57"/>
        <v>0</v>
      </c>
    </row>
    <row r="1496" spans="1:43" hidden="1" x14ac:dyDescent="0.25">
      <c r="A1496" s="75">
        <v>1495</v>
      </c>
      <c r="B1496" s="64">
        <v>11</v>
      </c>
      <c r="C1496" s="79" t="s">
        <v>101</v>
      </c>
      <c r="D1496" s="78"/>
      <c r="E1496" s="55"/>
      <c r="F1496" s="56"/>
      <c r="G1496" s="59"/>
      <c r="H1496" s="58"/>
      <c r="I1496" s="58"/>
      <c r="J1496" s="55"/>
      <c r="K1496" s="55" t="s">
        <v>100</v>
      </c>
      <c r="L1496" s="55"/>
      <c r="M1496" s="55"/>
      <c r="N1496" s="56"/>
      <c r="O1496" s="55"/>
      <c r="P1496" s="55"/>
      <c r="Q1496" s="55"/>
      <c r="R1496" s="55"/>
      <c r="S1496" s="55"/>
      <c r="T1496" s="55"/>
      <c r="U1496" s="53" t="s">
        <v>171</v>
      </c>
      <c r="V1496" s="40" t="s">
        <v>99</v>
      </c>
      <c r="W1496" s="15"/>
      <c r="X1496" s="15"/>
      <c r="Y1496" s="15"/>
      <c r="Z1496" s="15" t="s">
        <v>70</v>
      </c>
      <c r="AA1496" s="15"/>
      <c r="AI1496"/>
      <c r="AJ1496" s="67"/>
      <c r="AK1496"/>
      <c r="AO1496" s="39">
        <f t="shared" si="56"/>
        <v>0</v>
      </c>
      <c r="AP1496" s="39"/>
      <c r="AQ1496" s="39" t="str">
        <f t="shared" si="57"/>
        <v>BOC District 4</v>
      </c>
    </row>
    <row r="1497" spans="1:43" ht="15" hidden="1" x14ac:dyDescent="0.25">
      <c r="A1497" s="75">
        <v>1496</v>
      </c>
      <c r="B1497" s="64">
        <v>12</v>
      </c>
      <c r="C1497" s="66" t="str">
        <f>IF(G1497=1,AQ1497," ")</f>
        <v xml:space="preserve"> </v>
      </c>
      <c r="D1497" s="65"/>
      <c r="E1497" s="68"/>
      <c r="F1497" s="56"/>
      <c r="G1497" s="58"/>
      <c r="H1497" s="58"/>
      <c r="I1497" s="58" t="str">
        <f>IF(C1497=$AI$13,$AJ$13," ")</f>
        <v xml:space="preserve"> </v>
      </c>
      <c r="J1497" s="55"/>
      <c r="K1497" s="55" t="s">
        <v>100</v>
      </c>
      <c r="L1497" s="55"/>
      <c r="M1497" s="55"/>
      <c r="N1497" s="56"/>
      <c r="O1497" s="55"/>
      <c r="P1497" s="55"/>
      <c r="Q1497" s="55"/>
      <c r="R1497" s="55"/>
      <c r="S1497" s="55"/>
      <c r="T1497" s="55"/>
      <c r="U1497" s="53" t="s">
        <v>171</v>
      </c>
      <c r="V1497" s="40" t="s">
        <v>99</v>
      </c>
      <c r="W1497" s="15"/>
      <c r="X1497" s="15"/>
      <c r="Y1497" s="15"/>
      <c r="Z1497" s="15" t="s">
        <v>70</v>
      </c>
      <c r="AA1497" s="15"/>
      <c r="AI1497"/>
      <c r="AJ1497" s="67"/>
      <c r="AK1497"/>
      <c r="AO1497" s="39">
        <f t="shared" si="56"/>
        <v>0</v>
      </c>
      <c r="AP1497" s="39"/>
      <c r="AQ1497" s="39" t="str">
        <f t="shared" si="57"/>
        <v>Julien Grhas</v>
      </c>
    </row>
    <row r="1498" spans="1:43" ht="15" hidden="1" x14ac:dyDescent="0.25">
      <c r="A1498" s="75">
        <v>1497</v>
      </c>
      <c r="B1498" s="64">
        <v>13</v>
      </c>
      <c r="C1498" s="66" t="str">
        <f>IF(G1498=1,AQ1498," ")</f>
        <v xml:space="preserve"> </v>
      </c>
      <c r="D1498" s="65"/>
      <c r="E1498" s="68"/>
      <c r="F1498" s="56"/>
      <c r="G1498" s="58"/>
      <c r="H1498" s="58"/>
      <c r="I1498" s="58" t="str">
        <f>IF(C1498=$AI$14,$AJ$14," ")</f>
        <v xml:space="preserve"> </v>
      </c>
      <c r="J1498" s="55"/>
      <c r="K1498" s="55" t="s">
        <v>100</v>
      </c>
      <c r="L1498" s="55"/>
      <c r="M1498" s="55"/>
      <c r="N1498" s="56"/>
      <c r="O1498" s="55"/>
      <c r="P1498" s="55"/>
      <c r="Q1498" s="55"/>
      <c r="R1498" s="55"/>
      <c r="S1498" s="55"/>
      <c r="T1498" s="55"/>
      <c r="U1498" s="53" t="s">
        <v>171</v>
      </c>
      <c r="V1498" s="40" t="s">
        <v>99</v>
      </c>
      <c r="W1498" s="15"/>
      <c r="X1498" s="15"/>
      <c r="Y1498" s="15"/>
      <c r="Z1498" s="15" t="s">
        <v>70</v>
      </c>
      <c r="AA1498" s="15"/>
      <c r="AI1498"/>
      <c r="AJ1498" s="67"/>
      <c r="AK1498"/>
      <c r="AO1498" s="39">
        <f t="shared" si="56"/>
        <v>0</v>
      </c>
      <c r="AP1498" s="39"/>
      <c r="AQ1498" s="39" t="str">
        <f t="shared" si="57"/>
        <v>Matthew Hardwick</v>
      </c>
    </row>
    <row r="1499" spans="1:43" ht="15" hidden="1" x14ac:dyDescent="0.25">
      <c r="A1499" s="75">
        <v>1498</v>
      </c>
      <c r="B1499" s="64">
        <v>14</v>
      </c>
      <c r="C1499" s="66" t="str">
        <f>IF(G1499=1,AQ1499," ")</f>
        <v xml:space="preserve"> </v>
      </c>
      <c r="D1499" s="65"/>
      <c r="E1499" s="111"/>
      <c r="F1499" s="56"/>
      <c r="G1499" s="58"/>
      <c r="H1499" s="58"/>
      <c r="I1499" s="58" t="str">
        <f>IF(C1499=$AI$15,$AJ$15," ")</f>
        <v xml:space="preserve"> </v>
      </c>
      <c r="J1499" s="55"/>
      <c r="K1499" s="55" t="s">
        <v>100</v>
      </c>
      <c r="L1499" s="55"/>
      <c r="M1499" s="55"/>
      <c r="N1499" s="56"/>
      <c r="O1499" s="55"/>
      <c r="P1499" s="55"/>
      <c r="Q1499" s="55"/>
      <c r="R1499" s="55"/>
      <c r="S1499" s="55"/>
      <c r="T1499" s="55"/>
      <c r="U1499" s="53" t="s">
        <v>171</v>
      </c>
      <c r="V1499" s="40" t="s">
        <v>99</v>
      </c>
      <c r="W1499" s="15"/>
      <c r="X1499" s="15"/>
      <c r="Y1499" s="15"/>
      <c r="Z1499" s="15" t="s">
        <v>70</v>
      </c>
      <c r="AA1499" s="15"/>
      <c r="AI1499"/>
      <c r="AJ1499" s="67"/>
      <c r="AK1499"/>
      <c r="AO1499" s="39">
        <f t="shared" si="56"/>
        <v>0</v>
      </c>
      <c r="AP1499" s="39"/>
      <c r="AQ1499" s="39" t="str">
        <f t="shared" si="57"/>
        <v>Yashica Marshall</v>
      </c>
    </row>
    <row r="1500" spans="1:43" ht="15" hidden="1" x14ac:dyDescent="0.25">
      <c r="A1500" s="75">
        <v>1499</v>
      </c>
      <c r="B1500" s="64">
        <v>15</v>
      </c>
      <c r="C1500" s="66" t="str">
        <f>IF(G1500=1,AQ1500," ")</f>
        <v xml:space="preserve"> </v>
      </c>
      <c r="D1500" s="65"/>
      <c r="E1500" s="111"/>
      <c r="F1500" s="56"/>
      <c r="G1500" s="58"/>
      <c r="H1500" s="58"/>
      <c r="I1500" s="58" t="str">
        <f>IF(C1500=$AI$16,$AJ$16," ")</f>
        <v xml:space="preserve"> </v>
      </c>
      <c r="J1500" s="55"/>
      <c r="K1500" s="55" t="s">
        <v>100</v>
      </c>
      <c r="L1500" s="55"/>
      <c r="M1500" s="55"/>
      <c r="N1500" s="56"/>
      <c r="O1500" s="55"/>
      <c r="P1500" s="55"/>
      <c r="Q1500" s="55"/>
      <c r="R1500" s="55"/>
      <c r="S1500" s="55"/>
      <c r="T1500" s="55"/>
      <c r="U1500" s="53" t="s">
        <v>171</v>
      </c>
      <c r="V1500" s="40" t="s">
        <v>99</v>
      </c>
      <c r="W1500" s="15"/>
      <c r="X1500" s="15"/>
      <c r="Y1500" s="15"/>
      <c r="Z1500" s="15" t="s">
        <v>70</v>
      </c>
      <c r="AA1500" s="15"/>
      <c r="AI1500"/>
      <c r="AJ1500" s="67"/>
      <c r="AK1500"/>
      <c r="AO1500" s="39">
        <f t="shared" si="56"/>
        <v>0</v>
      </c>
      <c r="AP1500" s="39"/>
      <c r="AQ1500" s="39" t="str">
        <f t="shared" si="57"/>
        <v>Monique Sheffield</v>
      </c>
    </row>
    <row r="1501" spans="1:43" ht="15" hidden="1" x14ac:dyDescent="0.25">
      <c r="A1501" s="75">
        <v>1500</v>
      </c>
      <c r="B1501" s="64">
        <v>16</v>
      </c>
      <c r="C1501" s="74" t="str">
        <f>IF(G1501=1,AQ1501,IF(G1501="BLK",$AI$17," "))</f>
        <v xml:space="preserve"> </v>
      </c>
      <c r="D1501" s="129"/>
      <c r="E1501" s="55"/>
      <c r="F1501" s="56"/>
      <c r="G1501" s="58"/>
      <c r="H1501" s="58"/>
      <c r="I1501" s="58" t="str">
        <f>IF(C1501=$AI$17,$AJ$17," ")</f>
        <v xml:space="preserve"> </v>
      </c>
      <c r="J1501" s="55"/>
      <c r="K1501" s="55" t="s">
        <v>100</v>
      </c>
      <c r="L1501" s="55"/>
      <c r="M1501" s="55"/>
      <c r="N1501" s="56"/>
      <c r="O1501" s="55"/>
      <c r="P1501" s="55"/>
      <c r="Q1501" s="55"/>
      <c r="R1501" s="55"/>
      <c r="S1501" s="55"/>
      <c r="T1501" s="55"/>
      <c r="U1501" s="53" t="s">
        <v>171</v>
      </c>
      <c r="V1501" s="40" t="s">
        <v>99</v>
      </c>
      <c r="W1501" s="15"/>
      <c r="X1501" s="15"/>
      <c r="Y1501" s="15"/>
      <c r="Z1501" s="15" t="s">
        <v>70</v>
      </c>
      <c r="AA1501" s="15"/>
      <c r="AI1501"/>
      <c r="AJ1501" s="67"/>
      <c r="AK1501"/>
      <c r="AO1501" s="39">
        <f t="shared" si="56"/>
        <v>0</v>
      </c>
      <c r="AP1501" s="39"/>
      <c r="AQ1501" s="39" t="str">
        <f t="shared" si="57"/>
        <v>BLANK</v>
      </c>
    </row>
    <row r="1502" spans="1:43" ht="15" hidden="1" x14ac:dyDescent="0.25">
      <c r="A1502" s="75">
        <v>1501</v>
      </c>
      <c r="B1502" s="64">
        <v>17</v>
      </c>
      <c r="C1502" s="66" t="str">
        <f>IF(G1502=1,AQ1502," ")</f>
        <v xml:space="preserve"> </v>
      </c>
      <c r="D1502" s="65"/>
      <c r="E1502" s="55"/>
      <c r="F1502" s="56"/>
      <c r="G1502" s="58"/>
      <c r="H1502" s="58"/>
      <c r="I1502" s="58" t="str">
        <f>IF(C1502=$AI$18,$AJ$18," ")</f>
        <v xml:space="preserve"> </v>
      </c>
      <c r="J1502" s="55"/>
      <c r="K1502" s="55" t="s">
        <v>100</v>
      </c>
      <c r="L1502" s="55"/>
      <c r="M1502" s="55"/>
      <c r="N1502" s="56"/>
      <c r="O1502" s="55"/>
      <c r="P1502" s="55"/>
      <c r="Q1502" s="55"/>
      <c r="R1502" s="55"/>
      <c r="S1502" s="55"/>
      <c r="T1502" s="55"/>
      <c r="U1502" s="53" t="s">
        <v>171</v>
      </c>
      <c r="V1502" s="40" t="s">
        <v>99</v>
      </c>
      <c r="W1502" s="15"/>
      <c r="X1502" s="15"/>
      <c r="Y1502" s="15"/>
      <c r="Z1502" s="15" t="s">
        <v>70</v>
      </c>
      <c r="AA1502" s="15"/>
      <c r="AI1502"/>
      <c r="AJ1502" s="67"/>
      <c r="AK1502"/>
      <c r="AO1502" s="39">
        <f t="shared" si="56"/>
        <v>0</v>
      </c>
      <c r="AP1502" s="39"/>
      <c r="AQ1502" s="39" t="str">
        <f t="shared" si="57"/>
        <v>BLANK</v>
      </c>
    </row>
    <row r="1503" spans="1:43" ht="15" hidden="1" x14ac:dyDescent="0.25">
      <c r="A1503" s="75">
        <v>1502</v>
      </c>
      <c r="B1503" s="64">
        <v>18</v>
      </c>
      <c r="C1503" s="66" t="str">
        <f>IF(G1503=1,AQ1503," ")</f>
        <v xml:space="preserve"> </v>
      </c>
      <c r="D1503" s="65"/>
      <c r="E1503" s="55"/>
      <c r="F1503" s="56"/>
      <c r="G1503" s="58"/>
      <c r="H1503" s="58"/>
      <c r="I1503" s="58" t="str">
        <f>IF(C1503=$AI$19,$AJ$19," ")</f>
        <v xml:space="preserve"> </v>
      </c>
      <c r="J1503" s="55"/>
      <c r="K1503" s="55" t="s">
        <v>100</v>
      </c>
      <c r="L1503" s="55"/>
      <c r="M1503" s="55"/>
      <c r="N1503" s="56"/>
      <c r="O1503" s="55"/>
      <c r="P1503" s="55"/>
      <c r="Q1503" s="55"/>
      <c r="R1503" s="55"/>
      <c r="S1503" s="55"/>
      <c r="T1503" s="55"/>
      <c r="U1503" s="53" t="s">
        <v>171</v>
      </c>
      <c r="V1503" s="40" t="s">
        <v>99</v>
      </c>
      <c r="W1503" s="15"/>
      <c r="X1503" s="15"/>
      <c r="Y1503" s="15"/>
      <c r="Z1503" s="15" t="s">
        <v>70</v>
      </c>
      <c r="AA1503" s="15"/>
      <c r="AI1503"/>
      <c r="AJ1503" s="67"/>
      <c r="AK1503"/>
      <c r="AO1503" s="39">
        <f t="shared" si="56"/>
        <v>0</v>
      </c>
      <c r="AP1503" s="39"/>
      <c r="AQ1503" s="39" t="str">
        <f t="shared" si="57"/>
        <v>Write In</v>
      </c>
    </row>
    <row r="1504" spans="1:43" thickBot="1" x14ac:dyDescent="0.3">
      <c r="A1504" s="38">
        <v>1503</v>
      </c>
      <c r="B1504" s="64">
        <v>19</v>
      </c>
      <c r="C1504" s="66"/>
      <c r="D1504" s="65"/>
      <c r="E1504" s="55"/>
      <c r="F1504" s="56"/>
      <c r="G1504" s="58"/>
      <c r="H1504" s="58"/>
      <c r="I1504" s="58"/>
      <c r="J1504" s="55"/>
      <c r="K1504" s="55"/>
      <c r="L1504" s="55"/>
      <c r="M1504" s="55"/>
      <c r="N1504" s="56"/>
      <c r="O1504" s="55"/>
      <c r="P1504" s="55"/>
      <c r="Q1504" s="55"/>
      <c r="R1504" s="55"/>
      <c r="S1504" s="55"/>
      <c r="T1504" s="54">
        <v>1</v>
      </c>
      <c r="U1504" s="53" t="s">
        <v>171</v>
      </c>
      <c r="V1504" s="40" t="s">
        <v>85</v>
      </c>
      <c r="W1504" s="15">
        <v>2</v>
      </c>
      <c r="X1504" s="15"/>
      <c r="Y1504" s="15"/>
      <c r="Z1504" s="15" t="s">
        <v>70</v>
      </c>
      <c r="AA1504" s="15"/>
      <c r="AI1504"/>
      <c r="AJ1504" s="67"/>
      <c r="AK1504"/>
      <c r="AO1504" s="39">
        <f t="shared" si="56"/>
        <v>0</v>
      </c>
      <c r="AP1504" s="39"/>
      <c r="AQ1504" s="39">
        <f t="shared" si="57"/>
        <v>0</v>
      </c>
    </row>
    <row r="1505" spans="1:43" ht="16.5" thickBot="1" x14ac:dyDescent="0.3">
      <c r="A1505" s="38">
        <v>1504</v>
      </c>
      <c r="B1505" s="64">
        <v>20</v>
      </c>
      <c r="C1505" s="74" t="s">
        <v>98</v>
      </c>
      <c r="D1505" s="71"/>
      <c r="E1505" s="58"/>
      <c r="F1505" s="73"/>
      <c r="G1505" s="59">
        <v>0</v>
      </c>
      <c r="H1505" s="59">
        <v>0</v>
      </c>
      <c r="I1505" s="58"/>
      <c r="J1505" s="55"/>
      <c r="K1505" s="55" t="s">
        <v>97</v>
      </c>
      <c r="L1505" s="55"/>
      <c r="M1505" s="55"/>
      <c r="N1505" s="56"/>
      <c r="O1505" s="55"/>
      <c r="P1505" s="55"/>
      <c r="Q1505" s="55"/>
      <c r="R1505" s="55"/>
      <c r="S1505" s="55"/>
      <c r="T1505" s="54">
        <v>1</v>
      </c>
      <c r="U1505" s="53" t="s">
        <v>171</v>
      </c>
      <c r="V1505" s="40" t="s">
        <v>85</v>
      </c>
      <c r="W1505" s="15">
        <v>2</v>
      </c>
      <c r="X1505" s="15"/>
      <c r="Y1505" s="15"/>
      <c r="Z1505" s="15" t="s">
        <v>70</v>
      </c>
      <c r="AA1505" s="15"/>
      <c r="AI1505"/>
      <c r="AJ1505" s="67"/>
      <c r="AK1505"/>
      <c r="AO1505" s="39">
        <f t="shared" si="56"/>
        <v>0</v>
      </c>
      <c r="AP1505" s="39"/>
      <c r="AQ1505" s="39">
        <f t="shared" si="57"/>
        <v>0</v>
      </c>
    </row>
    <row r="1506" spans="1:43" ht="16.5" thickBot="1" x14ac:dyDescent="0.3">
      <c r="A1506" s="38">
        <v>1505</v>
      </c>
      <c r="B1506" s="64">
        <v>21</v>
      </c>
      <c r="C1506" s="74" t="s">
        <v>96</v>
      </c>
      <c r="D1506" s="71"/>
      <c r="E1506" s="58"/>
      <c r="F1506" s="73"/>
      <c r="G1506" s="59">
        <v>0</v>
      </c>
      <c r="H1506" s="59">
        <v>0</v>
      </c>
      <c r="I1506" s="58"/>
      <c r="J1506" s="55"/>
      <c r="K1506" s="55" t="s">
        <v>95</v>
      </c>
      <c r="L1506" s="55"/>
      <c r="M1506" s="55"/>
      <c r="N1506" s="56"/>
      <c r="O1506" s="55"/>
      <c r="P1506" s="55"/>
      <c r="Q1506" s="55"/>
      <c r="R1506" s="55"/>
      <c r="S1506" s="55"/>
      <c r="T1506" s="54">
        <v>1</v>
      </c>
      <c r="U1506" s="53" t="s">
        <v>171</v>
      </c>
      <c r="V1506" s="40" t="s">
        <v>85</v>
      </c>
      <c r="W1506" s="15">
        <v>2</v>
      </c>
      <c r="X1506" s="15"/>
      <c r="Y1506" s="15"/>
      <c r="Z1506" s="15" t="s">
        <v>70</v>
      </c>
      <c r="AA1506" s="15"/>
      <c r="AI1506"/>
      <c r="AJ1506" s="67"/>
      <c r="AK1506"/>
      <c r="AO1506" s="39">
        <f t="shared" si="56"/>
        <v>0</v>
      </c>
      <c r="AP1506" s="39"/>
      <c r="AQ1506" s="39">
        <f t="shared" si="57"/>
        <v>0</v>
      </c>
    </row>
    <row r="1507" spans="1:43" ht="16.5" thickBot="1" x14ac:dyDescent="0.3">
      <c r="A1507" s="38">
        <v>1506</v>
      </c>
      <c r="B1507" s="64">
        <v>22</v>
      </c>
      <c r="C1507" s="74" t="s">
        <v>94</v>
      </c>
      <c r="D1507" s="71"/>
      <c r="E1507" s="58"/>
      <c r="F1507" s="73"/>
      <c r="G1507" s="59">
        <v>0</v>
      </c>
      <c r="H1507" s="59">
        <v>0</v>
      </c>
      <c r="I1507" s="58"/>
      <c r="J1507" s="55"/>
      <c r="K1507" s="55" t="s">
        <v>93</v>
      </c>
      <c r="L1507" s="55"/>
      <c r="M1507" s="55"/>
      <c r="N1507" s="56"/>
      <c r="O1507" s="55"/>
      <c r="P1507" s="55"/>
      <c r="Q1507" s="55"/>
      <c r="R1507" s="55"/>
      <c r="S1507" s="55"/>
      <c r="T1507" s="54">
        <v>1</v>
      </c>
      <c r="U1507" s="53" t="s">
        <v>171</v>
      </c>
      <c r="V1507" s="40" t="s">
        <v>85</v>
      </c>
      <c r="W1507" s="15">
        <v>2</v>
      </c>
      <c r="X1507" s="15"/>
      <c r="Y1507" s="15"/>
      <c r="Z1507" s="15" t="s">
        <v>70</v>
      </c>
      <c r="AA1507" s="15"/>
      <c r="AI1507"/>
      <c r="AJ1507" s="67"/>
      <c r="AK1507"/>
      <c r="AO1507" s="39">
        <f t="shared" si="56"/>
        <v>0</v>
      </c>
      <c r="AP1507" s="39"/>
      <c r="AQ1507" s="39">
        <f t="shared" si="57"/>
        <v>0</v>
      </c>
    </row>
    <row r="1508" spans="1:43" ht="16.5" thickBot="1" x14ac:dyDescent="0.3">
      <c r="A1508" s="38">
        <v>1507</v>
      </c>
      <c r="B1508" s="64">
        <v>23</v>
      </c>
      <c r="C1508" s="74" t="s">
        <v>77</v>
      </c>
      <c r="D1508" s="71"/>
      <c r="E1508" s="58"/>
      <c r="F1508" s="73"/>
      <c r="G1508" s="59">
        <v>0</v>
      </c>
      <c r="H1508" s="59">
        <v>0</v>
      </c>
      <c r="I1508" s="58"/>
      <c r="J1508" s="55"/>
      <c r="K1508" s="55" t="s">
        <v>77</v>
      </c>
      <c r="L1508" s="55"/>
      <c r="M1508" s="55"/>
      <c r="N1508" s="56"/>
      <c r="O1508" s="55"/>
      <c r="P1508" s="55"/>
      <c r="Q1508" s="55"/>
      <c r="R1508" s="55"/>
      <c r="S1508" s="55"/>
      <c r="T1508" s="54">
        <v>1</v>
      </c>
      <c r="U1508" s="53" t="s">
        <v>171</v>
      </c>
      <c r="V1508" s="40" t="s">
        <v>85</v>
      </c>
      <c r="W1508" s="15">
        <v>2</v>
      </c>
      <c r="X1508" s="15"/>
      <c r="Y1508" s="15"/>
      <c r="Z1508" s="15" t="s">
        <v>70</v>
      </c>
      <c r="AA1508" s="15"/>
      <c r="AI1508"/>
      <c r="AJ1508" s="67"/>
      <c r="AK1508"/>
      <c r="AO1508" s="39">
        <f t="shared" si="56"/>
        <v>0</v>
      </c>
      <c r="AP1508" s="39"/>
      <c r="AQ1508" s="39">
        <f t="shared" si="57"/>
        <v>0</v>
      </c>
    </row>
    <row r="1509" spans="1:43" ht="16.5" thickBot="1" x14ac:dyDescent="0.3">
      <c r="A1509" s="38">
        <v>1508</v>
      </c>
      <c r="B1509" s="64">
        <v>24</v>
      </c>
      <c r="C1509" s="72" t="s">
        <v>92</v>
      </c>
      <c r="D1509" s="71"/>
      <c r="E1509" s="130"/>
      <c r="F1509" s="70"/>
      <c r="G1509" s="59">
        <v>0</v>
      </c>
      <c r="H1509" s="59">
        <v>0</v>
      </c>
      <c r="I1509" s="69"/>
      <c r="J1509" s="68"/>
      <c r="K1509" s="68" t="s">
        <v>91</v>
      </c>
      <c r="L1509" s="55"/>
      <c r="M1509" s="55"/>
      <c r="N1509" s="56"/>
      <c r="O1509" s="55"/>
      <c r="P1509" s="55"/>
      <c r="Q1509" s="55"/>
      <c r="R1509" s="55"/>
      <c r="S1509" s="55"/>
      <c r="T1509" s="54">
        <v>1</v>
      </c>
      <c r="U1509" s="53" t="s">
        <v>171</v>
      </c>
      <c r="V1509" s="40" t="s">
        <v>85</v>
      </c>
      <c r="W1509" s="15">
        <v>2</v>
      </c>
      <c r="X1509" s="15"/>
      <c r="Y1509" s="15"/>
      <c r="Z1509" s="15" t="s">
        <v>70</v>
      </c>
      <c r="AA1509" s="15"/>
      <c r="AI1509"/>
      <c r="AJ1509" s="67"/>
      <c r="AK1509"/>
      <c r="AO1509" s="39">
        <f t="shared" si="56"/>
        <v>0</v>
      </c>
      <c r="AP1509" s="39"/>
      <c r="AQ1509" s="39">
        <f t="shared" si="57"/>
        <v>0</v>
      </c>
    </row>
    <row r="1510" spans="1:43" x14ac:dyDescent="0.25">
      <c r="A1510" s="38">
        <v>1509</v>
      </c>
      <c r="B1510" s="64">
        <v>25</v>
      </c>
      <c r="C1510" s="66"/>
      <c r="D1510" s="65"/>
      <c r="E1510" s="55"/>
      <c r="F1510" s="56"/>
      <c r="G1510" s="59"/>
      <c r="H1510" s="58"/>
      <c r="I1510" s="58"/>
      <c r="J1510" s="55"/>
      <c r="K1510" s="55"/>
      <c r="L1510" s="55"/>
      <c r="M1510" s="55"/>
      <c r="N1510" s="56"/>
      <c r="O1510" s="55"/>
      <c r="P1510" s="55"/>
      <c r="Q1510" s="55"/>
      <c r="R1510" s="55"/>
      <c r="S1510" s="55"/>
      <c r="T1510" s="54">
        <v>1</v>
      </c>
      <c r="U1510" s="53" t="s">
        <v>171</v>
      </c>
      <c r="V1510" s="40" t="s">
        <v>85</v>
      </c>
      <c r="W1510" s="15">
        <v>2</v>
      </c>
      <c r="X1510" s="15"/>
      <c r="Y1510" s="15"/>
      <c r="Z1510" s="15" t="s">
        <v>70</v>
      </c>
      <c r="AA1510" s="15"/>
      <c r="AI1510"/>
      <c r="AJ1510" s="67"/>
      <c r="AK1510"/>
      <c r="AO1510" s="39">
        <f t="shared" si="56"/>
        <v>0</v>
      </c>
      <c r="AP1510" s="39"/>
      <c r="AQ1510" s="39">
        <f t="shared" si="57"/>
        <v>0</v>
      </c>
    </row>
    <row r="1511" spans="1:43" x14ac:dyDescent="0.25">
      <c r="A1511" s="38">
        <v>1510</v>
      </c>
      <c r="B1511" s="64">
        <v>26</v>
      </c>
      <c r="C1511" s="63" t="s">
        <v>90</v>
      </c>
      <c r="D1511" s="62"/>
      <c r="E1511" s="61">
        <f>SUBTOTAL(9,G1489:G1509)</f>
        <v>5</v>
      </c>
      <c r="F1511" s="60"/>
      <c r="G1511" s="59"/>
      <c r="H1511" s="58"/>
      <c r="I1511" s="57"/>
      <c r="J1511" s="55"/>
      <c r="K1511" s="55" t="s">
        <v>89</v>
      </c>
      <c r="L1511" s="55"/>
      <c r="M1511" s="55"/>
      <c r="N1511" s="56"/>
      <c r="O1511" s="55"/>
      <c r="P1511" s="55"/>
      <c r="Q1511" s="55"/>
      <c r="R1511" s="55"/>
      <c r="S1511" s="55"/>
      <c r="T1511" s="54">
        <v>1</v>
      </c>
      <c r="U1511" s="53" t="s">
        <v>171</v>
      </c>
      <c r="V1511" s="40" t="s">
        <v>85</v>
      </c>
      <c r="W1511" s="15">
        <v>2</v>
      </c>
      <c r="X1511" s="15"/>
      <c r="Y1511" s="15"/>
      <c r="Z1511" s="15" t="s">
        <v>70</v>
      </c>
      <c r="AA1511" s="15"/>
      <c r="AI1511"/>
      <c r="AJ1511" s="67"/>
      <c r="AK1511"/>
      <c r="AO1511" s="39">
        <f t="shared" si="56"/>
        <v>0</v>
      </c>
      <c r="AP1511" s="39"/>
      <c r="AQ1511" s="39">
        <f t="shared" si="57"/>
        <v>0</v>
      </c>
    </row>
    <row r="1512" spans="1:43" ht="16.5" thickBot="1" x14ac:dyDescent="0.3">
      <c r="A1512" s="38">
        <v>1511</v>
      </c>
      <c r="B1512" s="52">
        <v>27</v>
      </c>
      <c r="C1512" s="51" t="s">
        <v>88</v>
      </c>
      <c r="D1512" s="50"/>
      <c r="E1512" s="49">
        <f>SUBTOTAL(9,H1489:H1509)</f>
        <v>5</v>
      </c>
      <c r="F1512" s="48">
        <f>SUBTOTAL(9,H1489:H1505)</f>
        <v>5</v>
      </c>
      <c r="G1512" s="47"/>
      <c r="H1512" s="46"/>
      <c r="I1512" s="46"/>
      <c r="J1512" s="45"/>
      <c r="K1512" s="43" t="s">
        <v>87</v>
      </c>
      <c r="L1512" s="43"/>
      <c r="M1512" s="43"/>
      <c r="N1512" s="44"/>
      <c r="O1512" s="43"/>
      <c r="P1512" s="43"/>
      <c r="Q1512" s="43"/>
      <c r="R1512" s="43"/>
      <c r="S1512" s="43"/>
      <c r="T1512" s="42">
        <v>1</v>
      </c>
      <c r="U1512" s="41" t="s">
        <v>171</v>
      </c>
      <c r="V1512" s="40" t="s">
        <v>85</v>
      </c>
      <c r="W1512" s="15">
        <v>2</v>
      </c>
      <c r="X1512" s="15"/>
      <c r="Y1512" s="15"/>
      <c r="Z1512" s="15" t="s">
        <v>70</v>
      </c>
      <c r="AA1512" s="15"/>
      <c r="AI1512"/>
      <c r="AJ1512" s="67"/>
      <c r="AK1512"/>
      <c r="AO1512" s="39">
        <f t="shared" si="56"/>
        <v>0</v>
      </c>
      <c r="AP1512" s="39"/>
      <c r="AQ1512" s="39">
        <f t="shared" si="57"/>
        <v>0</v>
      </c>
    </row>
    <row r="1513" spans="1:43" ht="16.5" thickBot="1" x14ac:dyDescent="0.3">
      <c r="A1513" s="38">
        <v>1512</v>
      </c>
      <c r="G1513" s="13"/>
      <c r="U1513" s="2" t="s">
        <v>83</v>
      </c>
      <c r="V1513" s="40"/>
      <c r="W1513" s="15"/>
      <c r="X1513" s="15"/>
      <c r="Y1513" s="15"/>
      <c r="Z1513" s="15" t="s">
        <v>70</v>
      </c>
      <c r="AA1513" s="15"/>
      <c r="AI1513"/>
      <c r="AJ1513" s="67"/>
      <c r="AK1513"/>
      <c r="AO1513" s="39">
        <f t="shared" si="56"/>
        <v>0</v>
      </c>
      <c r="AP1513" s="39"/>
      <c r="AQ1513" s="39">
        <f t="shared" si="57"/>
        <v>0</v>
      </c>
    </row>
    <row r="1514" spans="1:43" x14ac:dyDescent="0.25">
      <c r="A1514" s="38">
        <v>1513</v>
      </c>
      <c r="B1514" s="105">
        <v>1</v>
      </c>
      <c r="C1514" s="142" t="s">
        <v>16</v>
      </c>
      <c r="D1514" s="141"/>
      <c r="E1514" s="139"/>
      <c r="F1514" s="140"/>
      <c r="G1514" s="139" t="s">
        <v>168</v>
      </c>
      <c r="H1514" s="137"/>
      <c r="I1514" s="98"/>
      <c r="J1514" s="137"/>
      <c r="K1514" s="138" t="s">
        <v>118</v>
      </c>
      <c r="L1514" s="137"/>
      <c r="M1514" s="137"/>
      <c r="N1514" s="99"/>
      <c r="O1514" s="98"/>
      <c r="P1514" s="98"/>
      <c r="Q1514" s="98"/>
      <c r="R1514" s="98"/>
      <c r="S1514" s="98"/>
      <c r="T1514" s="97">
        <v>2</v>
      </c>
      <c r="U1514" s="96" t="s">
        <v>168</v>
      </c>
      <c r="V1514" s="40" t="s">
        <v>117</v>
      </c>
      <c r="W1514" s="15"/>
      <c r="X1514" s="15"/>
      <c r="Y1514" s="15"/>
      <c r="Z1514" s="15" t="s">
        <v>70</v>
      </c>
      <c r="AA1514" s="15"/>
      <c r="AH1514" s="67"/>
      <c r="AI1514"/>
      <c r="AJ1514" s="67"/>
      <c r="AK1514"/>
      <c r="AO1514" s="39">
        <f t="shared" si="56"/>
        <v>0</v>
      </c>
      <c r="AP1514" s="39"/>
      <c r="AQ1514" s="39">
        <f t="shared" si="57"/>
        <v>0</v>
      </c>
    </row>
    <row r="1515" spans="1:43" ht="16.5" thickBot="1" x14ac:dyDescent="0.3">
      <c r="A1515" s="38">
        <v>1514</v>
      </c>
      <c r="B1515" s="64">
        <v>2</v>
      </c>
      <c r="C1515" s="66" t="s">
        <v>116</v>
      </c>
      <c r="D1515" s="65"/>
      <c r="E1515" s="55"/>
      <c r="F1515" s="56"/>
      <c r="H1515" s="55"/>
      <c r="I1515" s="58"/>
      <c r="J1515" s="55"/>
      <c r="K1515" s="55" t="s">
        <v>115</v>
      </c>
      <c r="L1515" s="55"/>
      <c r="M1515" s="55"/>
      <c r="N1515" s="56"/>
      <c r="O1515" s="55"/>
      <c r="P1515" s="55"/>
      <c r="Q1515" s="55"/>
      <c r="R1515" s="55"/>
      <c r="S1515" s="55"/>
      <c r="T1515" s="54">
        <v>2</v>
      </c>
      <c r="U1515" s="53" t="s">
        <v>168</v>
      </c>
      <c r="V1515" s="40" t="s">
        <v>114</v>
      </c>
      <c r="W1515" s="15"/>
      <c r="X1515" s="15"/>
      <c r="Y1515" s="15"/>
      <c r="Z1515" s="15" t="s">
        <v>70</v>
      </c>
      <c r="AA1515" s="15"/>
      <c r="AH1515" s="67"/>
      <c r="AI1515"/>
      <c r="AJ1515" s="67"/>
      <c r="AK1515"/>
      <c r="AO1515" s="39">
        <f t="shared" si="56"/>
        <v>0</v>
      </c>
      <c r="AP1515" s="39"/>
      <c r="AQ1515" s="39">
        <f t="shared" si="57"/>
        <v>0</v>
      </c>
    </row>
    <row r="1516" spans="1:43" ht="21.75" thickBot="1" x14ac:dyDescent="0.3">
      <c r="A1516" s="38">
        <v>1515</v>
      </c>
      <c r="B1516" s="64">
        <v>3</v>
      </c>
      <c r="C1516" s="92" t="s">
        <v>113</v>
      </c>
      <c r="D1516" s="91" t="s">
        <v>112</v>
      </c>
      <c r="E1516" s="87" t="s">
        <v>111</v>
      </c>
      <c r="F1516" s="90" t="s">
        <v>110</v>
      </c>
      <c r="G1516" s="89"/>
      <c r="H1516" s="86"/>
      <c r="I1516" s="87"/>
      <c r="J1516" s="86"/>
      <c r="K1516" s="86" t="s">
        <v>103</v>
      </c>
      <c r="L1516" s="109">
        <v>1044</v>
      </c>
      <c r="M1516" s="109">
        <v>1047</v>
      </c>
      <c r="N1516" s="110"/>
      <c r="O1516" s="109"/>
      <c r="P1516" s="109" t="s">
        <v>109</v>
      </c>
      <c r="Q1516" s="87">
        <v>2</v>
      </c>
      <c r="R1516" s="87"/>
      <c r="S1516" s="86"/>
      <c r="T1516" s="85">
        <v>2</v>
      </c>
      <c r="U1516" s="84" t="s">
        <v>168</v>
      </c>
      <c r="V1516" s="40" t="s">
        <v>102</v>
      </c>
      <c r="W1516" s="15">
        <v>2</v>
      </c>
      <c r="X1516" s="15"/>
      <c r="Y1516" s="15"/>
      <c r="Z1516" s="15" t="s">
        <v>70</v>
      </c>
      <c r="AA1516" s="15"/>
      <c r="AB1516" s="4">
        <v>205</v>
      </c>
      <c r="AC1516" s="5" t="s">
        <v>170</v>
      </c>
      <c r="AD1516" s="83" t="s">
        <v>107</v>
      </c>
      <c r="AH1516" s="67"/>
      <c r="AI1516"/>
      <c r="AJ1516" s="67"/>
      <c r="AK1516"/>
      <c r="AO1516" s="39" t="str">
        <f t="shared" si="56"/>
        <v>BOC District 2</v>
      </c>
      <c r="AP1516" s="39"/>
      <c r="AQ1516" s="39">
        <f t="shared" si="57"/>
        <v>0</v>
      </c>
    </row>
    <row r="1517" spans="1:43" thickBot="1" x14ac:dyDescent="0.3">
      <c r="A1517" s="38">
        <v>1516</v>
      </c>
      <c r="B1517" s="64">
        <v>4</v>
      </c>
      <c r="C1517" s="66" t="str">
        <f>IF(G1517=1,AO1517," ")</f>
        <v xml:space="preserve">Alicia Adams </v>
      </c>
      <c r="D1517" s="71"/>
      <c r="E1517" s="108">
        <v>1044</v>
      </c>
      <c r="F1517" s="119">
        <v>205</v>
      </c>
      <c r="G1517" s="58">
        <v>1</v>
      </c>
      <c r="H1517" s="58">
        <v>1</v>
      </c>
      <c r="I1517" s="58" t="str">
        <f>IF(C1517=$AI$5,$AJ$5," ")</f>
        <v>REP</v>
      </c>
      <c r="J1517" s="55" t="s">
        <v>104</v>
      </c>
      <c r="K1517" s="55" t="s">
        <v>103</v>
      </c>
      <c r="L1517" s="55"/>
      <c r="M1517" s="55"/>
      <c r="N1517" s="56"/>
      <c r="O1517" s="55"/>
      <c r="P1517" s="55"/>
      <c r="Q1517" s="55"/>
      <c r="R1517" s="55"/>
      <c r="S1517" s="55"/>
      <c r="T1517" s="54">
        <v>2</v>
      </c>
      <c r="U1517" s="53" t="s">
        <v>168</v>
      </c>
      <c r="V1517" s="40" t="s">
        <v>102</v>
      </c>
      <c r="W1517" s="15">
        <v>2</v>
      </c>
      <c r="X1517" s="15"/>
      <c r="Y1517" s="15"/>
      <c r="Z1517" s="15" t="s">
        <v>70</v>
      </c>
      <c r="AA1517" s="15"/>
      <c r="AB1517" s="4">
        <v>207</v>
      </c>
      <c r="AC1517" s="5" t="s">
        <v>169</v>
      </c>
      <c r="AD1517" s="83" t="s">
        <v>107</v>
      </c>
      <c r="AH1517" s="67"/>
      <c r="AI1517"/>
      <c r="AJ1517" s="67"/>
      <c r="AK1517"/>
      <c r="AO1517" s="39" t="str">
        <f t="shared" si="56"/>
        <v xml:space="preserve">Alicia Adams </v>
      </c>
      <c r="AP1517" s="39"/>
      <c r="AQ1517" s="39">
        <f t="shared" si="57"/>
        <v>0</v>
      </c>
    </row>
    <row r="1518" spans="1:43" thickBot="1" x14ac:dyDescent="0.3">
      <c r="A1518" s="38">
        <v>1517</v>
      </c>
      <c r="B1518" s="64">
        <v>5</v>
      </c>
      <c r="C1518" s="66" t="str">
        <f>IF(G1518=1,AO1518," ")</f>
        <v>Erick Allen</v>
      </c>
      <c r="D1518" s="71"/>
      <c r="E1518" s="107">
        <v>1044</v>
      </c>
      <c r="F1518" s="119">
        <v>206</v>
      </c>
      <c r="G1518" s="58">
        <v>1</v>
      </c>
      <c r="H1518" s="58">
        <f>G1518</f>
        <v>1</v>
      </c>
      <c r="I1518" s="58" t="str">
        <f>IF(C1518=$AI$6,$AJ$6," ")</f>
        <v>DEM</v>
      </c>
      <c r="J1518" s="55" t="s">
        <v>104</v>
      </c>
      <c r="K1518" s="55" t="s">
        <v>103</v>
      </c>
      <c r="P1518" s="55"/>
      <c r="Q1518" s="55"/>
      <c r="R1518" s="55"/>
      <c r="S1518" s="55"/>
      <c r="T1518" s="54">
        <v>2</v>
      </c>
      <c r="U1518" s="53" t="s">
        <v>168</v>
      </c>
      <c r="V1518" s="40" t="s">
        <v>102</v>
      </c>
      <c r="W1518" s="15">
        <v>2</v>
      </c>
      <c r="X1518" s="15"/>
      <c r="Y1518" s="15"/>
      <c r="Z1518" s="15" t="s">
        <v>70</v>
      </c>
      <c r="AA1518" s="15"/>
      <c r="AI1518"/>
      <c r="AJ1518" s="67"/>
      <c r="AK1518"/>
      <c r="AO1518" s="39" t="str">
        <f t="shared" si="56"/>
        <v>Erick Allen</v>
      </c>
      <c r="AP1518" s="39"/>
      <c r="AQ1518" s="39">
        <f t="shared" si="57"/>
        <v>0</v>
      </c>
    </row>
    <row r="1519" spans="1:43" thickBot="1" x14ac:dyDescent="0.3">
      <c r="A1519" s="38">
        <v>1518</v>
      </c>
      <c r="B1519" s="64">
        <v>6</v>
      </c>
      <c r="C1519" s="66" t="str">
        <f>IF(G1519=1,AO1519," ")</f>
        <v>Jaha V. Howard</v>
      </c>
      <c r="D1519" s="71"/>
      <c r="E1519" s="107">
        <v>1047</v>
      </c>
      <c r="F1519" s="119">
        <v>208</v>
      </c>
      <c r="G1519" s="58">
        <v>1</v>
      </c>
      <c r="H1519" s="58">
        <f>G1519</f>
        <v>1</v>
      </c>
      <c r="I1519" s="58" t="str">
        <f>IF(C1519=$AI$7,$AJ$7," ")</f>
        <v>DEM</v>
      </c>
      <c r="J1519" s="55" t="s">
        <v>104</v>
      </c>
      <c r="K1519" s="55" t="s">
        <v>103</v>
      </c>
      <c r="L1519" s="55"/>
      <c r="M1519" s="55"/>
      <c r="N1519" s="56"/>
      <c r="O1519" s="55"/>
      <c r="P1519" s="55"/>
      <c r="Q1519" s="55"/>
      <c r="R1519" s="55"/>
      <c r="S1519" s="55"/>
      <c r="T1519" s="54">
        <v>2</v>
      </c>
      <c r="U1519" s="53" t="s">
        <v>168</v>
      </c>
      <c r="V1519" s="40" t="s">
        <v>102</v>
      </c>
      <c r="W1519" s="15">
        <v>2</v>
      </c>
      <c r="X1519" s="15"/>
      <c r="Y1519" s="15"/>
      <c r="Z1519" s="15" t="s">
        <v>70</v>
      </c>
      <c r="AA1519" s="15"/>
      <c r="AB1519" s="4">
        <v>206</v>
      </c>
      <c r="AC1519" s="5" t="s">
        <v>170</v>
      </c>
      <c r="AD1519" s="5" t="s">
        <v>105</v>
      </c>
      <c r="AI1519"/>
      <c r="AJ1519" s="67"/>
      <c r="AK1519"/>
      <c r="AO1519" s="39" t="str">
        <f t="shared" si="56"/>
        <v>Jaha V. Howard</v>
      </c>
      <c r="AP1519" s="39"/>
      <c r="AQ1519" s="39">
        <f t="shared" si="57"/>
        <v>0</v>
      </c>
    </row>
    <row r="1520" spans="1:43" thickBot="1" x14ac:dyDescent="0.3">
      <c r="A1520" s="38">
        <v>1519</v>
      </c>
      <c r="B1520" s="64">
        <v>7</v>
      </c>
      <c r="C1520" s="66" t="str">
        <f>IF(G1520=1,AO1520," ")</f>
        <v>Tanisha Whorton</v>
      </c>
      <c r="D1520" s="71"/>
      <c r="E1520" s="107">
        <v>1047</v>
      </c>
      <c r="F1520" s="119">
        <v>208</v>
      </c>
      <c r="G1520" s="58">
        <v>1</v>
      </c>
      <c r="H1520" s="58">
        <f>G1520</f>
        <v>1</v>
      </c>
      <c r="I1520" s="58" t="str">
        <f>IF(C1520=$AI$8,$AJ$8," ")</f>
        <v>DEM</v>
      </c>
      <c r="J1520" s="55" t="s">
        <v>104</v>
      </c>
      <c r="K1520" s="55" t="s">
        <v>103</v>
      </c>
      <c r="L1520" s="55"/>
      <c r="M1520" s="55"/>
      <c r="N1520" s="56"/>
      <c r="O1520" s="55"/>
      <c r="P1520" s="55"/>
      <c r="Q1520" s="55"/>
      <c r="R1520" s="55"/>
      <c r="S1520" s="55"/>
      <c r="T1520" s="54">
        <v>2</v>
      </c>
      <c r="U1520" s="53" t="s">
        <v>168</v>
      </c>
      <c r="V1520" s="40" t="s">
        <v>102</v>
      </c>
      <c r="W1520" s="15">
        <v>2</v>
      </c>
      <c r="X1520" s="15"/>
      <c r="Y1520" s="15"/>
      <c r="Z1520" s="15" t="s">
        <v>70</v>
      </c>
      <c r="AA1520" s="15"/>
      <c r="AB1520" s="4">
        <v>208</v>
      </c>
      <c r="AC1520" s="5" t="s">
        <v>169</v>
      </c>
      <c r="AD1520" s="5" t="s">
        <v>105</v>
      </c>
      <c r="AI1520"/>
      <c r="AJ1520" s="67"/>
      <c r="AK1520"/>
      <c r="AO1520" s="39" t="str">
        <f t="shared" si="56"/>
        <v>Tanisha Whorton</v>
      </c>
      <c r="AP1520" s="39"/>
      <c r="AQ1520" s="39">
        <f t="shared" si="57"/>
        <v>0</v>
      </c>
    </row>
    <row r="1521" spans="1:84" thickBot="1" x14ac:dyDescent="0.3">
      <c r="A1521" s="38">
        <v>1520</v>
      </c>
      <c r="B1521" s="64">
        <v>8</v>
      </c>
      <c r="C1521" s="66" t="str">
        <f>IF(G1521=1,AO1521," ")</f>
        <v>Tracy Stevenson</v>
      </c>
      <c r="D1521" s="71"/>
      <c r="E1521" s="107">
        <v>1047</v>
      </c>
      <c r="F1521" s="119">
        <v>208</v>
      </c>
      <c r="G1521" s="58">
        <v>1</v>
      </c>
      <c r="H1521" s="58">
        <f>G1521</f>
        <v>1</v>
      </c>
      <c r="I1521" s="58" t="str">
        <f>IF(C1521=$AI$9,$AJ$9," ")</f>
        <v>DEM</v>
      </c>
      <c r="J1521" s="55" t="s">
        <v>104</v>
      </c>
      <c r="K1521" s="55" t="s">
        <v>103</v>
      </c>
      <c r="L1521" s="55"/>
      <c r="M1521" s="55"/>
      <c r="N1521" s="56"/>
      <c r="O1521" s="55"/>
      <c r="P1521" s="55"/>
      <c r="Q1521" s="55"/>
      <c r="R1521" s="55"/>
      <c r="S1521" s="55"/>
      <c r="T1521" s="54">
        <v>2</v>
      </c>
      <c r="U1521" s="53" t="s">
        <v>168</v>
      </c>
      <c r="V1521" s="40" t="s">
        <v>102</v>
      </c>
      <c r="W1521" s="15">
        <v>2</v>
      </c>
      <c r="X1521" s="15"/>
      <c r="Y1521" s="15"/>
      <c r="Z1521" s="15" t="s">
        <v>70</v>
      </c>
      <c r="AA1521" s="15"/>
      <c r="AI1521"/>
      <c r="AJ1521" s="67"/>
      <c r="AK1521"/>
      <c r="AO1521" s="39" t="str">
        <f t="shared" si="56"/>
        <v>Tracy Stevenson</v>
      </c>
      <c r="AP1521" s="39"/>
      <c r="AQ1521" s="39">
        <f t="shared" si="57"/>
        <v>0</v>
      </c>
    </row>
    <row r="1522" spans="1:84" ht="15" x14ac:dyDescent="0.25">
      <c r="A1522" s="38">
        <v>1521</v>
      </c>
      <c r="B1522" s="64">
        <v>9</v>
      </c>
      <c r="C1522" s="74" t="str">
        <f>IF(G1522=1,AQ1522,IF(G1522="BLK",$AI$17," "))</f>
        <v xml:space="preserve"> </v>
      </c>
      <c r="D1522" s="129"/>
      <c r="E1522" s="55"/>
      <c r="F1522" s="56"/>
      <c r="G1522" s="58"/>
      <c r="H1522" s="58"/>
      <c r="I1522" s="58" t="str">
        <f>IF(C1522=$AI$10,$AJ$10," ")</f>
        <v xml:space="preserve"> </v>
      </c>
      <c r="J1522" s="55"/>
      <c r="K1522" s="55" t="s">
        <v>103</v>
      </c>
      <c r="L1522" s="55"/>
      <c r="M1522" s="55"/>
      <c r="N1522" s="56"/>
      <c r="O1522" s="55"/>
      <c r="P1522" s="55"/>
      <c r="Q1522" s="55"/>
      <c r="R1522" s="55"/>
      <c r="S1522" s="55"/>
      <c r="T1522" s="54">
        <v>2</v>
      </c>
      <c r="U1522" s="53" t="s">
        <v>168</v>
      </c>
      <c r="V1522" s="40" t="s">
        <v>102</v>
      </c>
      <c r="W1522" s="15">
        <v>2</v>
      </c>
      <c r="X1522" s="15"/>
      <c r="Y1522" s="15"/>
      <c r="Z1522" s="15" t="s">
        <v>70</v>
      </c>
      <c r="AA1522" s="15"/>
      <c r="AI1522"/>
      <c r="AJ1522" s="67"/>
      <c r="AK1522"/>
      <c r="AO1522" s="39" t="str">
        <f t="shared" si="56"/>
        <v>BLANK</v>
      </c>
      <c r="AP1522" s="39"/>
      <c r="AQ1522" s="39">
        <f t="shared" si="57"/>
        <v>0</v>
      </c>
    </row>
    <row r="1523" spans="1:84" ht="15" x14ac:dyDescent="0.25">
      <c r="A1523" s="38">
        <v>1522</v>
      </c>
      <c r="B1523" s="64">
        <v>10</v>
      </c>
      <c r="C1523" s="66" t="str">
        <f>IF(G1523=1,AO1523," ")</f>
        <v xml:space="preserve"> </v>
      </c>
      <c r="D1523" s="65"/>
      <c r="E1523" s="55"/>
      <c r="F1523" s="56"/>
      <c r="G1523" s="58"/>
      <c r="H1523" s="58"/>
      <c r="I1523" s="58" t="str">
        <f>IF(C1523=$AI$10,$AJ$10," ")</f>
        <v xml:space="preserve"> </v>
      </c>
      <c r="J1523" s="55"/>
      <c r="K1523" s="55" t="s">
        <v>103</v>
      </c>
      <c r="L1523" s="55"/>
      <c r="M1523" s="55"/>
      <c r="N1523" s="56"/>
      <c r="O1523" s="55"/>
      <c r="P1523" s="55"/>
      <c r="Q1523" s="55"/>
      <c r="R1523" s="55"/>
      <c r="S1523" s="55"/>
      <c r="T1523" s="54">
        <v>2</v>
      </c>
      <c r="U1523" s="53" t="s">
        <v>168</v>
      </c>
      <c r="V1523" s="40" t="s">
        <v>102</v>
      </c>
      <c r="W1523" s="15">
        <v>2</v>
      </c>
      <c r="X1523" s="15"/>
      <c r="Y1523" s="15"/>
      <c r="Z1523" s="15" t="s">
        <v>70</v>
      </c>
      <c r="AA1523" s="15"/>
      <c r="AI1523"/>
      <c r="AJ1523" s="67"/>
      <c r="AK1523"/>
      <c r="AO1523" s="39" t="str">
        <f t="shared" si="56"/>
        <v>Write In</v>
      </c>
      <c r="AP1523" s="39"/>
      <c r="AQ1523" s="39">
        <f t="shared" si="57"/>
        <v>0</v>
      </c>
    </row>
    <row r="1524" spans="1:84" hidden="1" x14ac:dyDescent="0.25">
      <c r="A1524" s="75">
        <v>1523</v>
      </c>
      <c r="B1524" s="64">
        <v>11</v>
      </c>
      <c r="C1524" s="79" t="s">
        <v>101</v>
      </c>
      <c r="D1524" s="78"/>
      <c r="E1524" s="55"/>
      <c r="F1524" s="56"/>
      <c r="G1524" s="59"/>
      <c r="H1524" s="58"/>
      <c r="I1524" s="58"/>
      <c r="J1524" s="55"/>
      <c r="K1524" s="55" t="s">
        <v>100</v>
      </c>
      <c r="L1524" s="55"/>
      <c r="M1524" s="55"/>
      <c r="N1524" s="56"/>
      <c r="O1524" s="55"/>
      <c r="P1524" s="55"/>
      <c r="Q1524" s="55"/>
      <c r="R1524" s="55"/>
      <c r="S1524" s="55"/>
      <c r="T1524" s="55"/>
      <c r="U1524" s="53" t="s">
        <v>168</v>
      </c>
      <c r="V1524" s="40" t="s">
        <v>99</v>
      </c>
      <c r="W1524" s="15"/>
      <c r="X1524" s="15"/>
      <c r="Y1524" s="15"/>
      <c r="Z1524" s="15" t="s">
        <v>70</v>
      </c>
      <c r="AA1524" s="15"/>
      <c r="AI1524"/>
      <c r="AJ1524" s="67"/>
      <c r="AK1524"/>
      <c r="AO1524" s="39">
        <f t="shared" si="56"/>
        <v>0</v>
      </c>
      <c r="AP1524" s="39"/>
      <c r="AQ1524" s="39" t="str">
        <f t="shared" si="57"/>
        <v>BOC District 4</v>
      </c>
    </row>
    <row r="1525" spans="1:84" ht="15" hidden="1" x14ac:dyDescent="0.25">
      <c r="A1525" s="75">
        <v>1524</v>
      </c>
      <c r="B1525" s="64">
        <v>12</v>
      </c>
      <c r="C1525" s="66" t="str">
        <f>IF(G1525=1,AQ1525," ")</f>
        <v xml:space="preserve"> </v>
      </c>
      <c r="D1525" s="65"/>
      <c r="E1525" s="55"/>
      <c r="F1525" s="56"/>
      <c r="G1525" s="58"/>
      <c r="H1525" s="58"/>
      <c r="I1525" s="58" t="str">
        <f>IF(C1525=$AI$13,$AJ$13," ")</f>
        <v xml:space="preserve"> </v>
      </c>
      <c r="J1525" s="55"/>
      <c r="K1525" s="55" t="s">
        <v>100</v>
      </c>
      <c r="L1525" s="55"/>
      <c r="M1525" s="55"/>
      <c r="N1525" s="56"/>
      <c r="O1525" s="55"/>
      <c r="P1525" s="55"/>
      <c r="Q1525" s="55"/>
      <c r="R1525" s="55"/>
      <c r="S1525" s="55"/>
      <c r="T1525" s="55"/>
      <c r="U1525" s="53" t="s">
        <v>168</v>
      </c>
      <c r="V1525" s="40" t="s">
        <v>99</v>
      </c>
      <c r="W1525" s="15"/>
      <c r="X1525" s="15"/>
      <c r="Y1525" s="15"/>
      <c r="Z1525" s="15" t="s">
        <v>70</v>
      </c>
      <c r="AA1525" s="15"/>
      <c r="AI1525"/>
      <c r="AJ1525" s="67"/>
      <c r="AK1525"/>
      <c r="AO1525" s="39">
        <f t="shared" si="56"/>
        <v>0</v>
      </c>
      <c r="AP1525" s="39"/>
      <c r="AQ1525" s="39" t="str">
        <f t="shared" si="57"/>
        <v>Julien Grhas</v>
      </c>
    </row>
    <row r="1526" spans="1:84" ht="15" hidden="1" x14ac:dyDescent="0.25">
      <c r="A1526" s="75">
        <v>1525</v>
      </c>
      <c r="B1526" s="64">
        <v>13</v>
      </c>
      <c r="C1526" s="66" t="str">
        <f>IF(G1526=1,AQ1526," ")</f>
        <v xml:space="preserve"> </v>
      </c>
      <c r="D1526" s="65"/>
      <c r="E1526" s="55"/>
      <c r="F1526" s="56"/>
      <c r="G1526" s="58"/>
      <c r="H1526" s="58"/>
      <c r="I1526" s="58" t="str">
        <f>IF(C1526=$AI$14,$AJ$14," ")</f>
        <v xml:space="preserve"> </v>
      </c>
      <c r="J1526" s="55"/>
      <c r="K1526" s="55" t="s">
        <v>100</v>
      </c>
      <c r="L1526" s="55"/>
      <c r="M1526" s="55"/>
      <c r="N1526" s="56"/>
      <c r="O1526" s="55"/>
      <c r="P1526" s="55"/>
      <c r="Q1526" s="55"/>
      <c r="R1526" s="55"/>
      <c r="S1526" s="55"/>
      <c r="T1526" s="55"/>
      <c r="U1526" s="53" t="s">
        <v>168</v>
      </c>
      <c r="V1526" s="40" t="s">
        <v>99</v>
      </c>
      <c r="W1526" s="15"/>
      <c r="X1526" s="15"/>
      <c r="Y1526" s="15"/>
      <c r="Z1526" s="15" t="s">
        <v>70</v>
      </c>
      <c r="AA1526" s="15"/>
      <c r="AI1526"/>
      <c r="AJ1526" s="67"/>
      <c r="AK1526"/>
      <c r="AO1526" s="39">
        <f t="shared" si="56"/>
        <v>0</v>
      </c>
      <c r="AP1526" s="39"/>
      <c r="AQ1526" s="39" t="str">
        <f t="shared" si="57"/>
        <v>Matthew Hardwick</v>
      </c>
    </row>
    <row r="1527" spans="1:84" ht="15" hidden="1" x14ac:dyDescent="0.25">
      <c r="A1527" s="75">
        <v>1526</v>
      </c>
      <c r="B1527" s="64">
        <v>14</v>
      </c>
      <c r="C1527" s="66" t="str">
        <f>IF(G1527=1,AQ1527," ")</f>
        <v xml:space="preserve"> </v>
      </c>
      <c r="D1527" s="65"/>
      <c r="E1527" s="55"/>
      <c r="F1527" s="56"/>
      <c r="G1527" s="58"/>
      <c r="H1527" s="58"/>
      <c r="I1527" s="58" t="str">
        <f>IF(C1527=$AI$15,$AJ$15," ")</f>
        <v xml:space="preserve"> </v>
      </c>
      <c r="J1527" s="55"/>
      <c r="K1527" s="55" t="s">
        <v>100</v>
      </c>
      <c r="L1527" s="55"/>
      <c r="M1527" s="55"/>
      <c r="N1527" s="56"/>
      <c r="O1527" s="55"/>
      <c r="P1527" s="55"/>
      <c r="Q1527" s="55"/>
      <c r="R1527" s="55"/>
      <c r="S1527" s="55"/>
      <c r="T1527" s="55"/>
      <c r="U1527" s="53" t="s">
        <v>168</v>
      </c>
      <c r="V1527" s="40" t="s">
        <v>99</v>
      </c>
      <c r="W1527" s="15"/>
      <c r="X1527" s="15"/>
      <c r="Y1527" s="15"/>
      <c r="Z1527" s="15" t="s">
        <v>70</v>
      </c>
      <c r="AA1527" s="15"/>
      <c r="AI1527"/>
      <c r="AJ1527" s="67"/>
      <c r="AK1527"/>
      <c r="AO1527" s="39">
        <f t="shared" si="56"/>
        <v>0</v>
      </c>
      <c r="AP1527" s="39"/>
      <c r="AQ1527" s="39" t="str">
        <f t="shared" si="57"/>
        <v>Yashica Marshall</v>
      </c>
    </row>
    <row r="1528" spans="1:84" ht="15" hidden="1" x14ac:dyDescent="0.25">
      <c r="A1528" s="75">
        <v>1527</v>
      </c>
      <c r="B1528" s="64">
        <v>15</v>
      </c>
      <c r="C1528" s="66" t="str">
        <f>IF(G1528=1,AQ1528," ")</f>
        <v xml:space="preserve"> </v>
      </c>
      <c r="D1528" s="65"/>
      <c r="E1528" s="55"/>
      <c r="F1528" s="56"/>
      <c r="G1528" s="58"/>
      <c r="H1528" s="58"/>
      <c r="I1528" s="58" t="str">
        <f>IF(C1528=$AI$16,$AJ$16," ")</f>
        <v xml:space="preserve"> </v>
      </c>
      <c r="J1528" s="55"/>
      <c r="K1528" s="55" t="s">
        <v>100</v>
      </c>
      <c r="L1528" s="55"/>
      <c r="M1528" s="55"/>
      <c r="N1528" s="56"/>
      <c r="O1528" s="55"/>
      <c r="P1528" s="55"/>
      <c r="Q1528" s="55"/>
      <c r="R1528" s="55"/>
      <c r="S1528" s="55"/>
      <c r="T1528" s="55"/>
      <c r="U1528" s="53" t="s">
        <v>168</v>
      </c>
      <c r="V1528" s="40" t="s">
        <v>99</v>
      </c>
      <c r="W1528" s="15"/>
      <c r="X1528" s="15"/>
      <c r="Y1528" s="15"/>
      <c r="Z1528" s="15" t="s">
        <v>70</v>
      </c>
      <c r="AA1528" s="15"/>
      <c r="AI1528"/>
      <c r="AJ1528" s="67"/>
      <c r="AK1528"/>
      <c r="AO1528" s="39">
        <f t="shared" si="56"/>
        <v>0</v>
      </c>
      <c r="AP1528" s="39"/>
      <c r="AQ1528" s="39" t="str">
        <f t="shared" si="57"/>
        <v>Monique Sheffield</v>
      </c>
    </row>
    <row r="1529" spans="1:84" ht="15" hidden="1" x14ac:dyDescent="0.25">
      <c r="A1529" s="75">
        <v>1528</v>
      </c>
      <c r="B1529" s="64">
        <v>16</v>
      </c>
      <c r="C1529" s="74" t="str">
        <f>IF(G1529=1,AQ1529,IF(G1529="BLK",$AI$17," "))</f>
        <v xml:space="preserve"> </v>
      </c>
      <c r="D1529" s="129"/>
      <c r="E1529" s="55"/>
      <c r="F1529" s="56"/>
      <c r="G1529" s="58"/>
      <c r="H1529" s="58"/>
      <c r="I1529" s="58" t="str">
        <f>IF(C1529=$AI$17,$AJ$17," ")</f>
        <v xml:space="preserve"> </v>
      </c>
      <c r="J1529" s="55"/>
      <c r="K1529" s="55" t="s">
        <v>100</v>
      </c>
      <c r="L1529" s="55"/>
      <c r="M1529" s="55"/>
      <c r="N1529" s="56"/>
      <c r="O1529" s="55"/>
      <c r="P1529" s="55"/>
      <c r="Q1529" s="55"/>
      <c r="R1529" s="55"/>
      <c r="S1529" s="55"/>
      <c r="T1529" s="55"/>
      <c r="U1529" s="53" t="s">
        <v>168</v>
      </c>
      <c r="V1529" s="40" t="s">
        <v>99</v>
      </c>
      <c r="W1529" s="15"/>
      <c r="X1529" s="15"/>
      <c r="Y1529" s="15"/>
      <c r="Z1529" s="15" t="s">
        <v>70</v>
      </c>
      <c r="AA1529" s="15"/>
      <c r="AI1529"/>
      <c r="AJ1529" s="67"/>
      <c r="AK1529"/>
      <c r="AO1529" s="39">
        <f t="shared" si="56"/>
        <v>0</v>
      </c>
      <c r="AP1529" s="39"/>
      <c r="AQ1529" s="39" t="str">
        <f t="shared" si="57"/>
        <v>BLANK</v>
      </c>
    </row>
    <row r="1530" spans="1:84" s="2" customFormat="1" ht="15" hidden="1" x14ac:dyDescent="0.25">
      <c r="A1530" s="75">
        <v>1529</v>
      </c>
      <c r="B1530" s="64">
        <v>17</v>
      </c>
      <c r="C1530" s="66" t="str">
        <f>IF(G1530=1,AQ1530," ")</f>
        <v xml:space="preserve"> </v>
      </c>
      <c r="D1530" s="65"/>
      <c r="E1530" s="55"/>
      <c r="F1530" s="56"/>
      <c r="G1530" s="58"/>
      <c r="H1530" s="58"/>
      <c r="I1530" s="58" t="str">
        <f>IF(C1530=$AI$18,$AJ$18," ")</f>
        <v xml:space="preserve"> </v>
      </c>
      <c r="J1530" s="55"/>
      <c r="K1530" s="55" t="s">
        <v>100</v>
      </c>
      <c r="L1530" s="55"/>
      <c r="M1530" s="55"/>
      <c r="N1530" s="56"/>
      <c r="O1530" s="55"/>
      <c r="P1530" s="55"/>
      <c r="Q1530" s="55"/>
      <c r="R1530" s="55"/>
      <c r="S1530" s="55"/>
      <c r="T1530" s="55"/>
      <c r="U1530" s="53" t="s">
        <v>168</v>
      </c>
      <c r="V1530" s="40" t="s">
        <v>99</v>
      </c>
      <c r="W1530" s="15"/>
      <c r="X1530" s="15"/>
      <c r="Y1530" s="15"/>
      <c r="Z1530" s="15" t="s">
        <v>70</v>
      </c>
      <c r="AA1530" s="15"/>
      <c r="AB1530" s="5"/>
      <c r="AC1530" s="5"/>
      <c r="AD1530" s="5"/>
      <c r="AE1530" s="5"/>
      <c r="AF1530" s="5"/>
      <c r="AI1530"/>
      <c r="AJ1530" s="67"/>
      <c r="AK1530"/>
      <c r="AL1530" s="1"/>
      <c r="AM1530" s="1"/>
      <c r="AN1530" s="1"/>
      <c r="AO1530" s="39">
        <f t="shared" si="56"/>
        <v>0</v>
      </c>
      <c r="AP1530" s="39"/>
      <c r="AQ1530" s="39" t="str">
        <f t="shared" si="57"/>
        <v>BLANK</v>
      </c>
      <c r="AR1530" s="1"/>
      <c r="AS1530" s="1"/>
      <c r="AT1530" s="1"/>
      <c r="AU1530" s="1"/>
      <c r="AV1530" s="1"/>
      <c r="AW1530" s="1"/>
      <c r="AX1530" s="1"/>
      <c r="AY1530" s="1"/>
      <c r="AZ1530" s="1"/>
      <c r="BA1530" s="1"/>
      <c r="BB1530" s="1"/>
      <c r="BC1530" s="1"/>
      <c r="BD1530" s="1"/>
      <c r="BE1530" s="1"/>
      <c r="BF1530" s="1"/>
      <c r="BG1530" s="1"/>
      <c r="BH1530" s="1"/>
      <c r="BI1530" s="1"/>
      <c r="BJ1530" s="1"/>
      <c r="BK1530" s="1"/>
      <c r="BL1530" s="1"/>
      <c r="BM1530" s="1"/>
      <c r="BN1530" s="1"/>
      <c r="BO1530" s="1"/>
      <c r="BP1530" s="1"/>
      <c r="BQ1530" s="1"/>
      <c r="BR1530" s="1"/>
      <c r="BS1530" s="1"/>
      <c r="BT1530" s="1"/>
      <c r="BU1530" s="1"/>
      <c r="BV1530" s="1"/>
      <c r="BW1530" s="1"/>
      <c r="BX1530" s="1"/>
      <c r="BY1530" s="1"/>
      <c r="BZ1530" s="1"/>
      <c r="CA1530" s="1"/>
      <c r="CB1530" s="1"/>
      <c r="CC1530" s="1"/>
      <c r="CD1530" s="1"/>
      <c r="CE1530" s="1"/>
      <c r="CF1530" s="1"/>
    </row>
    <row r="1531" spans="1:84" s="2" customFormat="1" ht="15" hidden="1" x14ac:dyDescent="0.25">
      <c r="A1531" s="75">
        <v>1530</v>
      </c>
      <c r="B1531" s="64">
        <v>18</v>
      </c>
      <c r="C1531" s="66" t="str">
        <f>IF(G1531=1,AQ1531," ")</f>
        <v xml:space="preserve"> </v>
      </c>
      <c r="D1531" s="65"/>
      <c r="E1531" s="55"/>
      <c r="F1531" s="56"/>
      <c r="G1531" s="58"/>
      <c r="H1531" s="58"/>
      <c r="I1531" s="58" t="str">
        <f>IF(C1531=$AI$19,$AJ$19," ")</f>
        <v xml:space="preserve"> </v>
      </c>
      <c r="J1531" s="55"/>
      <c r="K1531" s="55" t="s">
        <v>100</v>
      </c>
      <c r="L1531" s="55"/>
      <c r="M1531" s="55"/>
      <c r="N1531" s="56"/>
      <c r="O1531" s="55"/>
      <c r="P1531" s="55"/>
      <c r="Q1531" s="55"/>
      <c r="R1531" s="55"/>
      <c r="S1531" s="55"/>
      <c r="T1531" s="55"/>
      <c r="U1531" s="53" t="s">
        <v>168</v>
      </c>
      <c r="V1531" s="40" t="s">
        <v>99</v>
      </c>
      <c r="W1531" s="15"/>
      <c r="X1531" s="15"/>
      <c r="Y1531" s="15"/>
      <c r="Z1531" s="15" t="s">
        <v>70</v>
      </c>
      <c r="AA1531" s="15"/>
      <c r="AB1531" s="5"/>
      <c r="AC1531" s="5"/>
      <c r="AD1531" s="5"/>
      <c r="AE1531" s="5"/>
      <c r="AF1531" s="5"/>
      <c r="AI1531"/>
      <c r="AJ1531" s="67"/>
      <c r="AK1531"/>
      <c r="AL1531" s="1"/>
      <c r="AM1531" s="1"/>
      <c r="AN1531" s="1"/>
      <c r="AO1531" s="39">
        <f t="shared" si="56"/>
        <v>0</v>
      </c>
      <c r="AP1531" s="39"/>
      <c r="AQ1531" s="39" t="str">
        <f t="shared" si="57"/>
        <v>Write In</v>
      </c>
      <c r="AR1531" s="1"/>
      <c r="AS1531" s="1"/>
      <c r="AT1531" s="1"/>
      <c r="AU1531" s="1"/>
      <c r="AV1531" s="1"/>
      <c r="AW1531" s="1"/>
      <c r="AX1531" s="1"/>
      <c r="AY1531" s="1"/>
      <c r="AZ1531" s="1"/>
      <c r="BA1531" s="1"/>
      <c r="BB1531" s="1"/>
      <c r="BC1531" s="1"/>
      <c r="BD1531" s="1"/>
      <c r="BE1531" s="1"/>
      <c r="BF1531" s="1"/>
      <c r="BG1531" s="1"/>
      <c r="BH1531" s="1"/>
      <c r="BI1531" s="1"/>
      <c r="BJ1531" s="1"/>
      <c r="BK1531" s="1"/>
      <c r="BL1531" s="1"/>
      <c r="BM1531" s="1"/>
      <c r="BN1531" s="1"/>
      <c r="BO1531" s="1"/>
      <c r="BP1531" s="1"/>
      <c r="BQ1531" s="1"/>
      <c r="BR1531" s="1"/>
      <c r="BS1531" s="1"/>
      <c r="BT1531" s="1"/>
      <c r="BU1531" s="1"/>
      <c r="BV1531" s="1"/>
      <c r="BW1531" s="1"/>
      <c r="BX1531" s="1"/>
      <c r="BY1531" s="1"/>
      <c r="BZ1531" s="1"/>
      <c r="CA1531" s="1"/>
      <c r="CB1531" s="1"/>
      <c r="CC1531" s="1"/>
      <c r="CD1531" s="1"/>
      <c r="CE1531" s="1"/>
      <c r="CF1531" s="1"/>
    </row>
    <row r="1532" spans="1:84" s="2" customFormat="1" thickBot="1" x14ac:dyDescent="0.3">
      <c r="A1532" s="38">
        <v>1531</v>
      </c>
      <c r="B1532" s="64">
        <v>19</v>
      </c>
      <c r="C1532" s="66"/>
      <c r="D1532" s="65"/>
      <c r="E1532" s="55"/>
      <c r="F1532" s="56"/>
      <c r="G1532" s="58"/>
      <c r="H1532" s="58"/>
      <c r="I1532" s="58"/>
      <c r="J1532" s="55"/>
      <c r="K1532" s="55"/>
      <c r="L1532" s="55"/>
      <c r="M1532" s="55"/>
      <c r="N1532" s="56"/>
      <c r="O1532" s="55"/>
      <c r="P1532" s="55"/>
      <c r="Q1532" s="55"/>
      <c r="R1532" s="55"/>
      <c r="S1532" s="55"/>
      <c r="T1532" s="54">
        <v>2</v>
      </c>
      <c r="U1532" s="53" t="s">
        <v>168</v>
      </c>
      <c r="V1532" s="40" t="s">
        <v>85</v>
      </c>
      <c r="W1532" s="15">
        <v>2</v>
      </c>
      <c r="X1532" s="15"/>
      <c r="Y1532" s="15"/>
      <c r="Z1532" s="15" t="s">
        <v>70</v>
      </c>
      <c r="AA1532" s="15"/>
      <c r="AB1532" s="5"/>
      <c r="AC1532" s="5"/>
      <c r="AD1532" s="5"/>
      <c r="AE1532" s="5"/>
      <c r="AF1532" s="5"/>
      <c r="AI1532"/>
      <c r="AJ1532" s="67"/>
      <c r="AK1532"/>
      <c r="AL1532" s="1"/>
      <c r="AM1532" s="1"/>
      <c r="AN1532" s="1"/>
      <c r="AO1532" s="39">
        <f t="shared" si="56"/>
        <v>0</v>
      </c>
      <c r="AP1532" s="39"/>
      <c r="AQ1532" s="39">
        <f t="shared" si="57"/>
        <v>0</v>
      </c>
      <c r="AR1532" s="1"/>
      <c r="AS1532" s="1"/>
      <c r="AT1532" s="1"/>
      <c r="AU1532" s="1"/>
      <c r="AV1532" s="1"/>
      <c r="AW1532" s="1"/>
      <c r="AX1532" s="1"/>
      <c r="AY1532" s="1"/>
      <c r="AZ1532" s="1"/>
      <c r="BA1532" s="1"/>
      <c r="BB1532" s="1"/>
      <c r="BC1532" s="1"/>
      <c r="BD1532" s="1"/>
      <c r="BE1532" s="1"/>
      <c r="BF1532" s="1"/>
      <c r="BG1532" s="1"/>
      <c r="BH1532" s="1"/>
      <c r="BI1532" s="1"/>
      <c r="BJ1532" s="1"/>
      <c r="BK1532" s="1"/>
      <c r="BL1532" s="1"/>
      <c r="BM1532" s="1"/>
      <c r="BN1532" s="1"/>
      <c r="BO1532" s="1"/>
      <c r="BP1532" s="1"/>
      <c r="BQ1532" s="1"/>
      <c r="BR1532" s="1"/>
      <c r="BS1532" s="1"/>
      <c r="BT1532" s="1"/>
      <c r="BU1532" s="1"/>
      <c r="BV1532" s="1"/>
      <c r="BW1532" s="1"/>
      <c r="BX1532" s="1"/>
      <c r="BY1532" s="1"/>
      <c r="BZ1532" s="1"/>
      <c r="CA1532" s="1"/>
      <c r="CB1532" s="1"/>
      <c r="CC1532" s="1"/>
      <c r="CD1532" s="1"/>
      <c r="CE1532" s="1"/>
      <c r="CF1532" s="1"/>
    </row>
    <row r="1533" spans="1:84" s="2" customFormat="1" ht="16.5" thickBot="1" x14ac:dyDescent="0.3">
      <c r="A1533" s="38">
        <v>1532</v>
      </c>
      <c r="B1533" s="64">
        <v>20</v>
      </c>
      <c r="C1533" s="74" t="s">
        <v>98</v>
      </c>
      <c r="D1533" s="71"/>
      <c r="E1533" s="58"/>
      <c r="F1533" s="73"/>
      <c r="G1533" s="59">
        <v>0</v>
      </c>
      <c r="H1533" s="58">
        <v>0</v>
      </c>
      <c r="I1533" s="58"/>
      <c r="J1533" s="55"/>
      <c r="K1533" s="55" t="s">
        <v>97</v>
      </c>
      <c r="L1533" s="55"/>
      <c r="M1533" s="55"/>
      <c r="N1533" s="56"/>
      <c r="O1533" s="55"/>
      <c r="P1533" s="55"/>
      <c r="Q1533" s="55"/>
      <c r="R1533" s="55"/>
      <c r="S1533" s="55"/>
      <c r="T1533" s="54">
        <v>2</v>
      </c>
      <c r="U1533" s="53" t="s">
        <v>168</v>
      </c>
      <c r="V1533" s="40" t="s">
        <v>85</v>
      </c>
      <c r="W1533" s="15">
        <v>2</v>
      </c>
      <c r="X1533" s="15"/>
      <c r="Y1533" s="15"/>
      <c r="Z1533" s="15" t="s">
        <v>70</v>
      </c>
      <c r="AA1533" s="15"/>
      <c r="AB1533" s="5"/>
      <c r="AC1533" s="5"/>
      <c r="AD1533" s="5"/>
      <c r="AE1533" s="5"/>
      <c r="AF1533" s="5"/>
      <c r="AI1533"/>
      <c r="AJ1533" s="67"/>
      <c r="AK1533"/>
      <c r="AL1533" s="1"/>
      <c r="AM1533" s="1"/>
      <c r="AN1533" s="1"/>
      <c r="AO1533" s="39">
        <f t="shared" si="56"/>
        <v>0</v>
      </c>
      <c r="AP1533" s="39"/>
      <c r="AQ1533" s="39">
        <f t="shared" si="57"/>
        <v>0</v>
      </c>
      <c r="AR1533" s="1"/>
      <c r="AS1533" s="1"/>
      <c r="AT1533" s="1"/>
      <c r="AU1533" s="1"/>
      <c r="AV1533" s="1"/>
      <c r="AW1533" s="1"/>
      <c r="AX1533" s="1"/>
      <c r="AY1533" s="1"/>
      <c r="AZ1533" s="1"/>
      <c r="BA1533" s="1"/>
      <c r="BB1533" s="1"/>
      <c r="BC1533" s="1"/>
      <c r="BD1533" s="1"/>
      <c r="BE1533" s="1"/>
      <c r="BF1533" s="1"/>
      <c r="BG1533" s="1"/>
      <c r="BH1533" s="1"/>
      <c r="BI1533" s="1"/>
      <c r="BJ1533" s="1"/>
      <c r="BK1533" s="1"/>
      <c r="BL1533" s="1"/>
      <c r="BM1533" s="1"/>
      <c r="BN1533" s="1"/>
      <c r="BO1533" s="1"/>
      <c r="BP1533" s="1"/>
      <c r="BQ1533" s="1"/>
      <c r="BR1533" s="1"/>
      <c r="BS1533" s="1"/>
      <c r="BT1533" s="1"/>
      <c r="BU1533" s="1"/>
      <c r="BV1533" s="1"/>
      <c r="BW1533" s="1"/>
      <c r="BX1533" s="1"/>
      <c r="BY1533" s="1"/>
      <c r="BZ1533" s="1"/>
      <c r="CA1533" s="1"/>
      <c r="CB1533" s="1"/>
      <c r="CC1533" s="1"/>
      <c r="CD1533" s="1"/>
      <c r="CE1533" s="1"/>
      <c r="CF1533" s="1"/>
    </row>
    <row r="1534" spans="1:84" s="2" customFormat="1" ht="16.5" thickBot="1" x14ac:dyDescent="0.3">
      <c r="A1534" s="38">
        <v>1533</v>
      </c>
      <c r="B1534" s="64">
        <v>21</v>
      </c>
      <c r="C1534" s="74" t="s">
        <v>96</v>
      </c>
      <c r="D1534" s="71"/>
      <c r="E1534" s="58"/>
      <c r="F1534" s="73"/>
      <c r="G1534" s="59">
        <v>0</v>
      </c>
      <c r="H1534" s="58">
        <v>0</v>
      </c>
      <c r="I1534" s="58"/>
      <c r="J1534" s="55"/>
      <c r="K1534" s="55" t="s">
        <v>95</v>
      </c>
      <c r="L1534" s="55"/>
      <c r="M1534" s="55"/>
      <c r="N1534" s="56"/>
      <c r="O1534" s="55"/>
      <c r="P1534" s="55"/>
      <c r="Q1534" s="55"/>
      <c r="R1534" s="55"/>
      <c r="S1534" s="55"/>
      <c r="T1534" s="54">
        <v>2</v>
      </c>
      <c r="U1534" s="53" t="s">
        <v>168</v>
      </c>
      <c r="V1534" s="40" t="s">
        <v>85</v>
      </c>
      <c r="W1534" s="15">
        <v>2</v>
      </c>
      <c r="X1534" s="15"/>
      <c r="Y1534" s="15"/>
      <c r="Z1534" s="15" t="s">
        <v>70</v>
      </c>
      <c r="AA1534" s="15"/>
      <c r="AB1534" s="5"/>
      <c r="AC1534" s="5"/>
      <c r="AD1534" s="5"/>
      <c r="AE1534" s="5"/>
      <c r="AF1534" s="5"/>
      <c r="AI1534"/>
      <c r="AJ1534" s="67"/>
      <c r="AK1534"/>
      <c r="AL1534" s="1"/>
      <c r="AM1534" s="1"/>
      <c r="AN1534" s="1"/>
      <c r="AO1534" s="39">
        <f t="shared" si="56"/>
        <v>0</v>
      </c>
      <c r="AP1534" s="39"/>
      <c r="AQ1534" s="39">
        <f t="shared" si="57"/>
        <v>0</v>
      </c>
      <c r="AR1534" s="1"/>
      <c r="AS1534" s="1"/>
      <c r="AT1534" s="1"/>
      <c r="AU1534" s="1"/>
      <c r="AV1534" s="1"/>
      <c r="AW1534" s="1"/>
      <c r="AX1534" s="1"/>
      <c r="AY1534" s="1"/>
      <c r="AZ1534" s="1"/>
      <c r="BA1534" s="1"/>
      <c r="BB1534" s="1"/>
      <c r="BC1534" s="1"/>
      <c r="BD1534" s="1"/>
      <c r="BE1534" s="1"/>
      <c r="BF1534" s="1"/>
      <c r="BG1534" s="1"/>
      <c r="BH1534" s="1"/>
      <c r="BI1534" s="1"/>
      <c r="BJ1534" s="1"/>
      <c r="BK1534" s="1"/>
      <c r="BL1534" s="1"/>
      <c r="BM1534" s="1"/>
      <c r="BN1534" s="1"/>
      <c r="BO1534" s="1"/>
      <c r="BP1534" s="1"/>
      <c r="BQ1534" s="1"/>
      <c r="BR1534" s="1"/>
      <c r="BS1534" s="1"/>
      <c r="BT1534" s="1"/>
      <c r="BU1534" s="1"/>
      <c r="BV1534" s="1"/>
      <c r="BW1534" s="1"/>
      <c r="BX1534" s="1"/>
      <c r="BY1534" s="1"/>
      <c r="BZ1534" s="1"/>
      <c r="CA1534" s="1"/>
      <c r="CB1534" s="1"/>
      <c r="CC1534" s="1"/>
      <c r="CD1534" s="1"/>
      <c r="CE1534" s="1"/>
      <c r="CF1534" s="1"/>
    </row>
    <row r="1535" spans="1:84" s="2" customFormat="1" ht="16.5" thickBot="1" x14ac:dyDescent="0.3">
      <c r="A1535" s="38">
        <v>1534</v>
      </c>
      <c r="B1535" s="64">
        <v>22</v>
      </c>
      <c r="C1535" s="74" t="s">
        <v>94</v>
      </c>
      <c r="D1535" s="71"/>
      <c r="E1535" s="58"/>
      <c r="F1535" s="73"/>
      <c r="G1535" s="59">
        <v>0</v>
      </c>
      <c r="H1535" s="58">
        <v>0</v>
      </c>
      <c r="I1535" s="58" t="s">
        <v>122</v>
      </c>
      <c r="J1535" s="55"/>
      <c r="K1535" s="55" t="s">
        <v>93</v>
      </c>
      <c r="L1535" s="55"/>
      <c r="M1535" s="55"/>
      <c r="N1535" s="56"/>
      <c r="O1535" s="55"/>
      <c r="P1535" s="55"/>
      <c r="Q1535" s="55"/>
      <c r="R1535" s="55"/>
      <c r="S1535" s="55"/>
      <c r="T1535" s="54">
        <v>2</v>
      </c>
      <c r="U1535" s="53" t="s">
        <v>168</v>
      </c>
      <c r="V1535" s="40" t="s">
        <v>85</v>
      </c>
      <c r="W1535" s="15">
        <v>2</v>
      </c>
      <c r="X1535" s="15"/>
      <c r="Y1535" s="15"/>
      <c r="Z1535" s="15" t="s">
        <v>70</v>
      </c>
      <c r="AA1535" s="15"/>
      <c r="AB1535" s="5"/>
      <c r="AC1535" s="5"/>
      <c r="AD1535" s="5"/>
      <c r="AE1535" s="5"/>
      <c r="AF1535" s="5"/>
      <c r="AI1535"/>
      <c r="AJ1535" s="67"/>
      <c r="AK1535"/>
      <c r="AL1535" s="1"/>
      <c r="AM1535" s="1"/>
      <c r="AN1535" s="1"/>
      <c r="AO1535" s="39">
        <f t="shared" si="56"/>
        <v>0</v>
      </c>
      <c r="AP1535" s="39"/>
      <c r="AQ1535" s="39">
        <f t="shared" si="57"/>
        <v>0</v>
      </c>
      <c r="AR1535" s="1"/>
      <c r="AS1535" s="1"/>
      <c r="AT1535" s="1"/>
      <c r="AU1535" s="1"/>
      <c r="AV1535" s="1"/>
      <c r="AW1535" s="1"/>
      <c r="AX1535" s="1"/>
      <c r="AY1535" s="1"/>
      <c r="AZ1535" s="1"/>
      <c r="BA1535" s="1"/>
      <c r="BB1535" s="1"/>
      <c r="BC1535" s="1"/>
      <c r="BD1535" s="1"/>
      <c r="BE1535" s="1"/>
      <c r="BF1535" s="1"/>
      <c r="BG1535" s="1"/>
      <c r="BH1535" s="1"/>
      <c r="BI1535" s="1"/>
      <c r="BJ1535" s="1"/>
      <c r="BK1535" s="1"/>
      <c r="BL1535" s="1"/>
      <c r="BM1535" s="1"/>
      <c r="BN1535" s="1"/>
      <c r="BO1535" s="1"/>
      <c r="BP1535" s="1"/>
      <c r="BQ1535" s="1"/>
      <c r="BR1535" s="1"/>
      <c r="BS1535" s="1"/>
      <c r="BT1535" s="1"/>
      <c r="BU1535" s="1"/>
      <c r="BV1535" s="1"/>
      <c r="BW1535" s="1"/>
      <c r="BX1535" s="1"/>
      <c r="BY1535" s="1"/>
      <c r="BZ1535" s="1"/>
      <c r="CA1535" s="1"/>
      <c r="CB1535" s="1"/>
      <c r="CC1535" s="1"/>
      <c r="CD1535" s="1"/>
      <c r="CE1535" s="1"/>
      <c r="CF1535" s="1"/>
    </row>
    <row r="1536" spans="1:84" s="2" customFormat="1" ht="16.5" thickBot="1" x14ac:dyDescent="0.3">
      <c r="A1536" s="38">
        <v>1535</v>
      </c>
      <c r="B1536" s="64">
        <v>23</v>
      </c>
      <c r="C1536" s="74" t="s">
        <v>77</v>
      </c>
      <c r="D1536" s="71"/>
      <c r="E1536" s="58">
        <v>1047</v>
      </c>
      <c r="F1536" s="80">
        <v>207</v>
      </c>
      <c r="G1536" s="59">
        <v>0</v>
      </c>
      <c r="H1536" s="58">
        <v>1</v>
      </c>
      <c r="I1536" s="58" t="s">
        <v>107</v>
      </c>
      <c r="J1536" s="55"/>
      <c r="K1536" s="55" t="s">
        <v>77</v>
      </c>
      <c r="L1536" s="55"/>
      <c r="M1536" s="55"/>
      <c r="N1536" s="56"/>
      <c r="O1536" s="55"/>
      <c r="P1536" s="55"/>
      <c r="Q1536" s="55"/>
      <c r="R1536" s="55"/>
      <c r="S1536" s="55"/>
      <c r="T1536" s="54">
        <v>2</v>
      </c>
      <c r="U1536" s="53" t="s">
        <v>168</v>
      </c>
      <c r="V1536" s="40" t="s">
        <v>85</v>
      </c>
      <c r="W1536" s="15">
        <v>2</v>
      </c>
      <c r="X1536" s="15"/>
      <c r="Y1536" s="15"/>
      <c r="Z1536" s="15" t="s">
        <v>70</v>
      </c>
      <c r="AA1536" s="15"/>
      <c r="AB1536" s="5"/>
      <c r="AC1536" s="5"/>
      <c r="AD1536" s="5"/>
      <c r="AE1536" s="5"/>
      <c r="AF1536" s="5"/>
      <c r="AI1536"/>
      <c r="AJ1536" s="67"/>
      <c r="AK1536"/>
      <c r="AL1536" s="1"/>
      <c r="AM1536" s="1"/>
      <c r="AN1536" s="1"/>
      <c r="AO1536" s="39">
        <f t="shared" si="56"/>
        <v>0</v>
      </c>
      <c r="AP1536" s="39"/>
      <c r="AQ1536" s="39">
        <f t="shared" si="57"/>
        <v>0</v>
      </c>
      <c r="AR1536" s="1"/>
      <c r="AS1536" s="1"/>
      <c r="AT1536" s="1"/>
      <c r="AU1536" s="1"/>
      <c r="AV1536" s="1"/>
      <c r="AW1536" s="1"/>
      <c r="AX1536" s="1"/>
      <c r="AY1536" s="1"/>
      <c r="AZ1536" s="1"/>
      <c r="BA1536" s="1"/>
      <c r="BB1536" s="1"/>
      <c r="BC1536" s="1"/>
      <c r="BD1536" s="1"/>
      <c r="BE1536" s="1"/>
      <c r="BF1536" s="1"/>
      <c r="BG1536" s="1"/>
      <c r="BH1536" s="1"/>
      <c r="BI1536" s="1"/>
      <c r="BJ1536" s="1"/>
      <c r="BK1536" s="1"/>
      <c r="BL1536" s="1"/>
      <c r="BM1536" s="1"/>
      <c r="BN1536" s="1"/>
      <c r="BO1536" s="1"/>
      <c r="BP1536" s="1"/>
      <c r="BQ1536" s="1"/>
      <c r="BR1536" s="1"/>
      <c r="BS1536" s="1"/>
      <c r="BT1536" s="1"/>
      <c r="BU1536" s="1"/>
      <c r="BV1536" s="1"/>
      <c r="BW1536" s="1"/>
      <c r="BX1536" s="1"/>
      <c r="BY1536" s="1"/>
      <c r="BZ1536" s="1"/>
      <c r="CA1536" s="1"/>
      <c r="CB1536" s="1"/>
      <c r="CC1536" s="1"/>
      <c r="CD1536" s="1"/>
      <c r="CE1536" s="1"/>
      <c r="CF1536" s="1"/>
    </row>
    <row r="1537" spans="1:84" s="2" customFormat="1" ht="16.5" thickBot="1" x14ac:dyDescent="0.3">
      <c r="A1537" s="38">
        <v>1536</v>
      </c>
      <c r="B1537" s="64">
        <v>24</v>
      </c>
      <c r="C1537" s="72" t="s">
        <v>92</v>
      </c>
      <c r="D1537" s="71"/>
      <c r="E1537" s="68"/>
      <c r="F1537" s="70"/>
      <c r="G1537" s="59">
        <v>0</v>
      </c>
      <c r="H1537" s="59">
        <v>0</v>
      </c>
      <c r="I1537" s="69"/>
      <c r="J1537" s="68"/>
      <c r="K1537" s="68" t="s">
        <v>91</v>
      </c>
      <c r="L1537" s="55"/>
      <c r="M1537" s="55"/>
      <c r="N1537" s="56"/>
      <c r="O1537" s="55"/>
      <c r="P1537" s="55"/>
      <c r="Q1537" s="55"/>
      <c r="R1537" s="55"/>
      <c r="S1537" s="55"/>
      <c r="T1537" s="54">
        <v>2</v>
      </c>
      <c r="U1537" s="53" t="s">
        <v>168</v>
      </c>
      <c r="V1537" s="40" t="s">
        <v>85</v>
      </c>
      <c r="W1537" s="15">
        <v>2</v>
      </c>
      <c r="X1537" s="15"/>
      <c r="Y1537" s="15"/>
      <c r="Z1537" s="15" t="s">
        <v>70</v>
      </c>
      <c r="AA1537" s="15"/>
      <c r="AB1537" s="5"/>
      <c r="AC1537" s="5"/>
      <c r="AD1537" s="5"/>
      <c r="AE1537" s="5"/>
      <c r="AF1537" s="5"/>
      <c r="AI1537"/>
      <c r="AJ1537" s="67"/>
      <c r="AK1537"/>
      <c r="AL1537" s="1"/>
      <c r="AM1537" s="1"/>
      <c r="AN1537" s="1"/>
      <c r="AO1537" s="39">
        <f t="shared" si="56"/>
        <v>0</v>
      </c>
      <c r="AP1537" s="39"/>
      <c r="AQ1537" s="39">
        <f t="shared" si="57"/>
        <v>0</v>
      </c>
      <c r="AR1537" s="1"/>
      <c r="AS1537" s="1"/>
      <c r="AT1537" s="1"/>
      <c r="AU1537" s="1"/>
      <c r="AV1537" s="1"/>
      <c r="AW1537" s="1"/>
      <c r="AX1537" s="1"/>
      <c r="AY1537" s="1"/>
      <c r="AZ1537" s="1"/>
      <c r="BA1537" s="1"/>
      <c r="BB1537" s="1"/>
      <c r="BC1537" s="1"/>
      <c r="BD1537" s="1"/>
      <c r="BE1537" s="1"/>
      <c r="BF1537" s="1"/>
      <c r="BG1537" s="1"/>
      <c r="BH1537" s="1"/>
      <c r="BI1537" s="1"/>
      <c r="BJ1537" s="1"/>
      <c r="BK1537" s="1"/>
      <c r="BL1537" s="1"/>
      <c r="BM1537" s="1"/>
      <c r="BN1537" s="1"/>
      <c r="BO1537" s="1"/>
      <c r="BP1537" s="1"/>
      <c r="BQ1537" s="1"/>
      <c r="BR1537" s="1"/>
      <c r="BS1537" s="1"/>
      <c r="BT1537" s="1"/>
      <c r="BU1537" s="1"/>
      <c r="BV1537" s="1"/>
      <c r="BW1537" s="1"/>
      <c r="BX1537" s="1"/>
      <c r="BY1537" s="1"/>
      <c r="BZ1537" s="1"/>
      <c r="CA1537" s="1"/>
      <c r="CB1537" s="1"/>
      <c r="CC1537" s="1"/>
      <c r="CD1537" s="1"/>
      <c r="CE1537" s="1"/>
      <c r="CF1537" s="1"/>
    </row>
    <row r="1538" spans="1:84" x14ac:dyDescent="0.25">
      <c r="A1538" s="38">
        <v>1537</v>
      </c>
      <c r="B1538" s="64">
        <v>25</v>
      </c>
      <c r="C1538" s="66"/>
      <c r="D1538" s="65"/>
      <c r="E1538" s="55"/>
      <c r="F1538" s="56"/>
      <c r="G1538" s="59"/>
      <c r="H1538" s="58"/>
      <c r="I1538" s="58"/>
      <c r="J1538" s="55"/>
      <c r="K1538" s="55"/>
      <c r="L1538" s="55"/>
      <c r="M1538" s="55"/>
      <c r="N1538" s="56"/>
      <c r="O1538" s="55"/>
      <c r="P1538" s="55"/>
      <c r="Q1538" s="55"/>
      <c r="R1538" s="55"/>
      <c r="S1538" s="55"/>
      <c r="T1538" s="54">
        <v>2</v>
      </c>
      <c r="U1538" s="53" t="s">
        <v>168</v>
      </c>
      <c r="V1538" s="40" t="s">
        <v>85</v>
      </c>
      <c r="W1538" s="15">
        <v>2</v>
      </c>
      <c r="X1538" s="15"/>
      <c r="Y1538" s="15"/>
      <c r="Z1538" s="15" t="s">
        <v>70</v>
      </c>
      <c r="AA1538" s="15"/>
      <c r="AI1538"/>
      <c r="AJ1538" s="67"/>
      <c r="AK1538"/>
      <c r="AO1538" s="39">
        <f t="shared" ref="AO1538:AO1601" si="58">_xlfn.XLOOKUP(B1538,$AH$4:$AH$11,$AI$4:$AI$11,0)</f>
        <v>0</v>
      </c>
      <c r="AP1538" s="39"/>
      <c r="AQ1538" s="39">
        <f t="shared" si="57"/>
        <v>0</v>
      </c>
    </row>
    <row r="1539" spans="1:84" x14ac:dyDescent="0.25">
      <c r="A1539" s="38">
        <v>1538</v>
      </c>
      <c r="B1539" s="64">
        <v>26</v>
      </c>
      <c r="C1539" s="63" t="s">
        <v>90</v>
      </c>
      <c r="D1539" s="62"/>
      <c r="E1539" s="61">
        <f>SUBTOTAL(9,G1517:G1537)</f>
        <v>5</v>
      </c>
      <c r="F1539" s="60"/>
      <c r="G1539" s="59"/>
      <c r="H1539" s="58"/>
      <c r="I1539" s="57"/>
      <c r="J1539" s="55"/>
      <c r="K1539" s="55" t="s">
        <v>89</v>
      </c>
      <c r="L1539" s="55"/>
      <c r="M1539" s="55"/>
      <c r="N1539" s="56"/>
      <c r="O1539" s="55"/>
      <c r="P1539" s="55"/>
      <c r="Q1539" s="55"/>
      <c r="R1539" s="55"/>
      <c r="S1539" s="55"/>
      <c r="T1539" s="54">
        <v>2</v>
      </c>
      <c r="U1539" s="53" t="s">
        <v>168</v>
      </c>
      <c r="V1539" s="40" t="s">
        <v>85</v>
      </c>
      <c r="W1539" s="15">
        <v>2</v>
      </c>
      <c r="X1539" s="15"/>
      <c r="Y1539" s="15"/>
      <c r="Z1539" s="15" t="s">
        <v>70</v>
      </c>
      <c r="AA1539" s="15"/>
      <c r="AI1539"/>
      <c r="AJ1539" s="67"/>
      <c r="AK1539"/>
      <c r="AO1539" s="39">
        <f t="shared" si="58"/>
        <v>0</v>
      </c>
      <c r="AP1539" s="39"/>
      <c r="AQ1539" s="39">
        <f t="shared" si="57"/>
        <v>0</v>
      </c>
    </row>
    <row r="1540" spans="1:84" ht="16.5" thickBot="1" x14ac:dyDescent="0.3">
      <c r="A1540" s="38">
        <v>1539</v>
      </c>
      <c r="B1540" s="52">
        <v>27</v>
      </c>
      <c r="C1540" s="51" t="s">
        <v>88</v>
      </c>
      <c r="D1540" s="50"/>
      <c r="E1540" s="49">
        <f>SUBTOTAL(9,H1517:H1537)</f>
        <v>6</v>
      </c>
      <c r="F1540" s="48">
        <f>SUBTOTAL(9,H1517:H1533)</f>
        <v>5</v>
      </c>
      <c r="G1540" s="47"/>
      <c r="H1540" s="46"/>
      <c r="I1540" s="46"/>
      <c r="J1540" s="45"/>
      <c r="K1540" s="43" t="s">
        <v>87</v>
      </c>
      <c r="L1540" s="43"/>
      <c r="M1540" s="43"/>
      <c r="N1540" s="44"/>
      <c r="O1540" s="43"/>
      <c r="P1540" s="43"/>
      <c r="Q1540" s="43"/>
      <c r="R1540" s="43"/>
      <c r="S1540" s="43"/>
      <c r="T1540" s="42">
        <v>2</v>
      </c>
      <c r="U1540" s="41" t="s">
        <v>168</v>
      </c>
      <c r="V1540" s="40" t="s">
        <v>85</v>
      </c>
      <c r="W1540" s="15">
        <v>2</v>
      </c>
      <c r="X1540" s="15"/>
      <c r="Y1540" s="15"/>
      <c r="Z1540" s="15" t="s">
        <v>70</v>
      </c>
      <c r="AA1540" s="15"/>
      <c r="AI1540"/>
      <c r="AJ1540" s="67"/>
      <c r="AK1540"/>
      <c r="AO1540" s="39">
        <f t="shared" si="58"/>
        <v>0</v>
      </c>
      <c r="AP1540" s="39"/>
      <c r="AQ1540" s="39">
        <f t="shared" si="57"/>
        <v>0</v>
      </c>
    </row>
    <row r="1541" spans="1:84" ht="16.5" thickBot="1" x14ac:dyDescent="0.3">
      <c r="A1541" s="38">
        <v>1540</v>
      </c>
      <c r="G1541" s="13"/>
      <c r="U1541" s="2" t="s">
        <v>83</v>
      </c>
      <c r="V1541" s="40"/>
      <c r="W1541" s="15"/>
      <c r="X1541" s="15"/>
      <c r="Y1541" s="15"/>
      <c r="Z1541" s="15" t="s">
        <v>70</v>
      </c>
      <c r="AA1541" s="15"/>
      <c r="AH1541" s="67"/>
      <c r="AI1541"/>
      <c r="AJ1541" s="67"/>
      <c r="AK1541"/>
      <c r="AO1541" s="39">
        <f t="shared" si="58"/>
        <v>0</v>
      </c>
      <c r="AP1541" s="39"/>
      <c r="AQ1541" s="39">
        <f t="shared" ref="AQ1541:AQ1604" si="59">_xlfn.XLOOKUP(B1541,$AH$12:$AH$19,$AI$12:$AI$19,0)</f>
        <v>0</v>
      </c>
    </row>
    <row r="1542" spans="1:84" x14ac:dyDescent="0.25">
      <c r="A1542" s="38">
        <v>1541</v>
      </c>
      <c r="B1542" s="105">
        <v>1</v>
      </c>
      <c r="C1542" s="104" t="s">
        <v>14</v>
      </c>
      <c r="D1542" s="103"/>
      <c r="E1542" s="101"/>
      <c r="F1542" s="102"/>
      <c r="G1542" s="101" t="s">
        <v>166</v>
      </c>
      <c r="H1542" s="98"/>
      <c r="I1542" s="98"/>
      <c r="J1542" s="98"/>
      <c r="K1542" s="100" t="s">
        <v>118</v>
      </c>
      <c r="L1542" s="98"/>
      <c r="M1542" s="98"/>
      <c r="N1542" s="99"/>
      <c r="O1542" s="98"/>
      <c r="P1542" s="98"/>
      <c r="Q1542" s="98"/>
      <c r="R1542" s="98"/>
      <c r="S1542" s="98"/>
      <c r="T1542" s="97">
        <v>1</v>
      </c>
      <c r="U1542" s="96" t="s">
        <v>166</v>
      </c>
      <c r="V1542" s="40" t="s">
        <v>117</v>
      </c>
      <c r="W1542" s="15"/>
      <c r="X1542" s="15"/>
      <c r="Y1542" s="15"/>
      <c r="Z1542" s="15" t="s">
        <v>70</v>
      </c>
      <c r="AA1542" s="15"/>
      <c r="AH1542" s="67"/>
      <c r="AI1542"/>
      <c r="AJ1542" s="67"/>
      <c r="AK1542"/>
      <c r="AO1542" s="39">
        <f t="shared" si="58"/>
        <v>0</v>
      </c>
      <c r="AP1542" s="39"/>
      <c r="AQ1542" s="39">
        <f t="shared" si="59"/>
        <v>0</v>
      </c>
    </row>
    <row r="1543" spans="1:84" ht="16.5" thickBot="1" x14ac:dyDescent="0.3">
      <c r="A1543" s="38">
        <v>1542</v>
      </c>
      <c r="B1543" s="64">
        <v>2</v>
      </c>
      <c r="C1543" s="66" t="s">
        <v>116</v>
      </c>
      <c r="D1543" s="65"/>
      <c r="E1543" s="55"/>
      <c r="F1543" s="56"/>
      <c r="H1543" s="55"/>
      <c r="I1543" s="58"/>
      <c r="J1543" s="55"/>
      <c r="K1543" s="55" t="s">
        <v>115</v>
      </c>
      <c r="L1543" s="55"/>
      <c r="M1543" s="55"/>
      <c r="N1543" s="56"/>
      <c r="O1543" s="55"/>
      <c r="P1543" s="55"/>
      <c r="Q1543" s="55"/>
      <c r="R1543" s="55"/>
      <c r="S1543" s="55"/>
      <c r="T1543" s="54">
        <v>1</v>
      </c>
      <c r="U1543" s="53" t="s">
        <v>166</v>
      </c>
      <c r="V1543" s="40" t="s">
        <v>114</v>
      </c>
      <c r="W1543" s="15"/>
      <c r="X1543" s="15"/>
      <c r="Y1543" s="15"/>
      <c r="Z1543" s="15" t="s">
        <v>70</v>
      </c>
      <c r="AA1543" s="15"/>
      <c r="AH1543" s="67"/>
      <c r="AI1543"/>
      <c r="AJ1543" s="67"/>
      <c r="AK1543"/>
      <c r="AL1543" s="93"/>
      <c r="AM1543" s="93"/>
      <c r="AO1543" s="39">
        <f t="shared" si="58"/>
        <v>0</v>
      </c>
      <c r="AP1543" s="39"/>
      <c r="AQ1543" s="39">
        <f t="shared" si="59"/>
        <v>0</v>
      </c>
    </row>
    <row r="1544" spans="1:84" ht="21.75" thickBot="1" x14ac:dyDescent="0.3">
      <c r="A1544" s="38">
        <v>1543</v>
      </c>
      <c r="B1544" s="64">
        <v>3</v>
      </c>
      <c r="C1544" s="92" t="s">
        <v>113</v>
      </c>
      <c r="D1544" s="91" t="s">
        <v>112</v>
      </c>
      <c r="E1544" s="87" t="s">
        <v>111</v>
      </c>
      <c r="F1544" s="90" t="s">
        <v>110</v>
      </c>
      <c r="G1544" s="89"/>
      <c r="H1544" s="86"/>
      <c r="I1544" s="87"/>
      <c r="J1544" s="86"/>
      <c r="K1544" s="86" t="s">
        <v>103</v>
      </c>
      <c r="L1544" s="109">
        <v>1048</v>
      </c>
      <c r="M1544" s="109"/>
      <c r="N1544" s="110"/>
      <c r="O1544" s="109"/>
      <c r="P1544" s="109" t="s">
        <v>109</v>
      </c>
      <c r="Q1544" s="87">
        <v>2</v>
      </c>
      <c r="R1544" s="87"/>
      <c r="S1544" s="86"/>
      <c r="T1544" s="85">
        <v>1</v>
      </c>
      <c r="U1544" s="84" t="s">
        <v>166</v>
      </c>
      <c r="V1544" s="40" t="s">
        <v>102</v>
      </c>
      <c r="W1544" s="15">
        <v>2</v>
      </c>
      <c r="X1544" s="15"/>
      <c r="Y1544" s="15"/>
      <c r="Z1544" s="15" t="s">
        <v>70</v>
      </c>
      <c r="AA1544" s="15"/>
      <c r="AH1544" s="67"/>
      <c r="AI1544"/>
      <c r="AJ1544" s="67"/>
      <c r="AK1544"/>
      <c r="AO1544" s="39" t="str">
        <f t="shared" si="58"/>
        <v>BOC District 2</v>
      </c>
      <c r="AP1544" s="39"/>
      <c r="AQ1544" s="39">
        <f t="shared" si="59"/>
        <v>0</v>
      </c>
    </row>
    <row r="1545" spans="1:84" thickBot="1" x14ac:dyDescent="0.3">
      <c r="A1545" s="38">
        <v>1544</v>
      </c>
      <c r="B1545" s="64">
        <v>4</v>
      </c>
      <c r="C1545" s="66" t="str">
        <f>IF(G1545=1,AO1545," ")</f>
        <v xml:space="preserve">Alicia Adams </v>
      </c>
      <c r="D1545" s="71"/>
      <c r="E1545" s="108">
        <v>1048</v>
      </c>
      <c r="F1545" s="80">
        <v>209</v>
      </c>
      <c r="G1545" s="58">
        <v>1</v>
      </c>
      <c r="H1545" s="58">
        <f>G1545</f>
        <v>1</v>
      </c>
      <c r="I1545" s="58" t="str">
        <f>IF(C1545=$AI$5,$AJ$5," ")</f>
        <v>REP</v>
      </c>
      <c r="J1545" s="55" t="s">
        <v>104</v>
      </c>
      <c r="K1545" s="55" t="s">
        <v>103</v>
      </c>
      <c r="L1545" s="55"/>
      <c r="M1545" s="55"/>
      <c r="N1545" s="56"/>
      <c r="O1545" s="55"/>
      <c r="P1545" s="55"/>
      <c r="Q1545" s="55"/>
      <c r="R1545" s="55"/>
      <c r="S1545" s="55"/>
      <c r="T1545" s="54">
        <v>1</v>
      </c>
      <c r="U1545" s="53" t="s">
        <v>166</v>
      </c>
      <c r="V1545" s="40" t="s">
        <v>102</v>
      </c>
      <c r="W1545" s="15">
        <v>2</v>
      </c>
      <c r="X1545" s="15"/>
      <c r="Y1545" s="15"/>
      <c r="Z1545" s="15" t="s">
        <v>70</v>
      </c>
      <c r="AA1545" s="15"/>
      <c r="AB1545" s="4">
        <v>209</v>
      </c>
      <c r="AC1545" s="5" t="s">
        <v>167</v>
      </c>
      <c r="AD1545" s="83" t="s">
        <v>107</v>
      </c>
      <c r="AI1545"/>
      <c r="AJ1545" s="67"/>
      <c r="AK1545"/>
      <c r="AO1545" s="39" t="str">
        <f t="shared" si="58"/>
        <v xml:space="preserve">Alicia Adams </v>
      </c>
      <c r="AP1545" s="39"/>
      <c r="AQ1545" s="39">
        <f t="shared" si="59"/>
        <v>0</v>
      </c>
    </row>
    <row r="1546" spans="1:84" thickBot="1" x14ac:dyDescent="0.3">
      <c r="A1546" s="38">
        <v>1545</v>
      </c>
      <c r="B1546" s="64">
        <v>5</v>
      </c>
      <c r="C1546" s="66" t="str">
        <f>IF(G1546=1,AO1546," ")</f>
        <v>Erick Allen</v>
      </c>
      <c r="D1546" s="71"/>
      <c r="E1546" s="107">
        <v>1048</v>
      </c>
      <c r="F1546" s="80">
        <v>210</v>
      </c>
      <c r="G1546" s="58">
        <v>1</v>
      </c>
      <c r="H1546" s="58">
        <f>G1546</f>
        <v>1</v>
      </c>
      <c r="I1546" s="58" t="str">
        <f>IF(C1546=$AI$6,$AJ$6," ")</f>
        <v>DEM</v>
      </c>
      <c r="J1546" s="55" t="s">
        <v>104</v>
      </c>
      <c r="K1546" s="55" t="s">
        <v>103</v>
      </c>
      <c r="L1546" s="55"/>
      <c r="M1546" s="55"/>
      <c r="N1546" s="56"/>
      <c r="O1546" s="55"/>
      <c r="P1546" s="55"/>
      <c r="Q1546" s="55"/>
      <c r="R1546" s="55"/>
      <c r="S1546" s="55"/>
      <c r="T1546" s="54">
        <v>1</v>
      </c>
      <c r="U1546" s="53" t="s">
        <v>166</v>
      </c>
      <c r="V1546" s="40" t="s">
        <v>102</v>
      </c>
      <c r="W1546" s="15">
        <v>2</v>
      </c>
      <c r="X1546" s="15"/>
      <c r="Y1546" s="15"/>
      <c r="Z1546" s="15" t="s">
        <v>70</v>
      </c>
      <c r="AA1546" s="15"/>
      <c r="AB1546" s="5"/>
      <c r="AI1546"/>
      <c r="AJ1546" s="67"/>
      <c r="AK1546"/>
      <c r="AO1546" s="39" t="str">
        <f t="shared" si="58"/>
        <v>Erick Allen</v>
      </c>
      <c r="AP1546" s="39"/>
      <c r="AQ1546" s="39">
        <f t="shared" si="59"/>
        <v>0</v>
      </c>
    </row>
    <row r="1547" spans="1:84" s="2" customFormat="1" thickBot="1" x14ac:dyDescent="0.3">
      <c r="A1547" s="38">
        <v>1546</v>
      </c>
      <c r="B1547" s="64">
        <v>6</v>
      </c>
      <c r="C1547" s="66" t="str">
        <f>IF(G1547=1,AO1547," ")</f>
        <v>Jaha V. Howard</v>
      </c>
      <c r="D1547" s="71"/>
      <c r="E1547" s="107">
        <v>1048</v>
      </c>
      <c r="F1547" s="80">
        <v>210</v>
      </c>
      <c r="G1547" s="58">
        <v>1</v>
      </c>
      <c r="H1547" s="58">
        <f>G1547</f>
        <v>1</v>
      </c>
      <c r="I1547" s="58" t="str">
        <f>IF(C1547=$AI$7,$AJ$7," ")</f>
        <v>DEM</v>
      </c>
      <c r="J1547" s="55" t="s">
        <v>104</v>
      </c>
      <c r="K1547" s="55" t="s">
        <v>103</v>
      </c>
      <c r="L1547" s="55"/>
      <c r="M1547" s="55"/>
      <c r="N1547" s="56"/>
      <c r="O1547" s="55"/>
      <c r="P1547" s="55"/>
      <c r="Q1547" s="55"/>
      <c r="R1547" s="55"/>
      <c r="S1547" s="55"/>
      <c r="T1547" s="54">
        <v>1</v>
      </c>
      <c r="U1547" s="53" t="s">
        <v>166</v>
      </c>
      <c r="V1547" s="40" t="s">
        <v>102</v>
      </c>
      <c r="W1547" s="15">
        <v>2</v>
      </c>
      <c r="X1547" s="15"/>
      <c r="Y1547" s="15"/>
      <c r="Z1547" s="15" t="s">
        <v>70</v>
      </c>
      <c r="AA1547" s="15"/>
      <c r="AB1547" s="4">
        <v>210</v>
      </c>
      <c r="AC1547" s="5" t="s">
        <v>167</v>
      </c>
      <c r="AD1547" s="5" t="s">
        <v>105</v>
      </c>
      <c r="AE1547" s="5"/>
      <c r="AF1547" s="5"/>
      <c r="AI1547"/>
      <c r="AJ1547" s="67"/>
      <c r="AK1547"/>
      <c r="AL1547" s="1"/>
      <c r="AM1547" s="1"/>
      <c r="AN1547" s="1"/>
      <c r="AO1547" s="39" t="str">
        <f t="shared" si="58"/>
        <v>Jaha V. Howard</v>
      </c>
      <c r="AP1547" s="39"/>
      <c r="AQ1547" s="39">
        <f t="shared" si="59"/>
        <v>0</v>
      </c>
      <c r="AR1547" s="1"/>
      <c r="AS1547" s="1"/>
      <c r="AT1547" s="1"/>
      <c r="AU1547" s="1"/>
      <c r="AV1547" s="1"/>
      <c r="AW1547" s="1"/>
      <c r="AX1547" s="1"/>
      <c r="AY1547" s="1"/>
      <c r="AZ1547" s="1"/>
      <c r="BA1547" s="1"/>
      <c r="BB1547" s="1"/>
      <c r="BC1547" s="1"/>
      <c r="BD1547" s="1"/>
      <c r="BE1547" s="1"/>
      <c r="BF1547" s="1"/>
      <c r="BG1547" s="1"/>
      <c r="BH1547" s="1"/>
      <c r="BI1547" s="1"/>
      <c r="BJ1547" s="1"/>
      <c r="BK1547" s="1"/>
      <c r="BL1547" s="1"/>
      <c r="BM1547" s="1"/>
      <c r="BN1547" s="1"/>
      <c r="BO1547" s="1"/>
      <c r="BP1547" s="1"/>
      <c r="BQ1547" s="1"/>
      <c r="BR1547" s="1"/>
      <c r="BS1547" s="1"/>
      <c r="BT1547" s="1"/>
      <c r="BU1547" s="1"/>
      <c r="BV1547" s="1"/>
      <c r="BW1547" s="1"/>
      <c r="BX1547" s="1"/>
      <c r="BY1547" s="1"/>
      <c r="BZ1547" s="1"/>
      <c r="CA1547" s="1"/>
      <c r="CB1547" s="1"/>
      <c r="CC1547" s="1"/>
      <c r="CD1547" s="1"/>
      <c r="CE1547" s="1"/>
      <c r="CF1547" s="1"/>
    </row>
    <row r="1548" spans="1:84" s="2" customFormat="1" thickBot="1" x14ac:dyDescent="0.3">
      <c r="A1548" s="38">
        <v>1547</v>
      </c>
      <c r="B1548" s="64">
        <v>7</v>
      </c>
      <c r="C1548" s="66" t="str">
        <f>IF(G1548=1,AO1548," ")</f>
        <v>Tanisha Whorton</v>
      </c>
      <c r="D1548" s="71"/>
      <c r="E1548" s="107">
        <v>1048</v>
      </c>
      <c r="F1548" s="80">
        <v>210</v>
      </c>
      <c r="G1548" s="58">
        <v>1</v>
      </c>
      <c r="H1548" s="58">
        <f>G1548</f>
        <v>1</v>
      </c>
      <c r="I1548" s="58" t="str">
        <f>IF(C1548=$AI$8,$AJ$8," ")</f>
        <v>DEM</v>
      </c>
      <c r="J1548" s="55" t="s">
        <v>104</v>
      </c>
      <c r="K1548" s="55" t="s">
        <v>103</v>
      </c>
      <c r="L1548" s="55"/>
      <c r="M1548" s="55"/>
      <c r="N1548" s="56"/>
      <c r="O1548" s="55"/>
      <c r="P1548" s="55"/>
      <c r="Q1548" s="55"/>
      <c r="R1548" s="55"/>
      <c r="S1548" s="55"/>
      <c r="T1548" s="54">
        <v>1</v>
      </c>
      <c r="U1548" s="53" t="s">
        <v>166</v>
      </c>
      <c r="V1548" s="40" t="s">
        <v>102</v>
      </c>
      <c r="W1548" s="15">
        <v>2</v>
      </c>
      <c r="X1548" s="15"/>
      <c r="Y1548" s="15"/>
      <c r="Z1548" s="15" t="s">
        <v>70</v>
      </c>
      <c r="AA1548" s="15"/>
      <c r="AB1548" s="5"/>
      <c r="AC1548" s="5"/>
      <c r="AD1548" s="5"/>
      <c r="AE1548" s="5"/>
      <c r="AF1548" s="5"/>
      <c r="AI1548"/>
      <c r="AJ1548" s="67"/>
      <c r="AK1548"/>
      <c r="AL1548" s="1"/>
      <c r="AM1548" s="1"/>
      <c r="AN1548" s="1"/>
      <c r="AO1548" s="39" t="str">
        <f t="shared" si="58"/>
        <v>Tanisha Whorton</v>
      </c>
      <c r="AP1548" s="39"/>
      <c r="AQ1548" s="39">
        <f t="shared" si="59"/>
        <v>0</v>
      </c>
      <c r="AR1548" s="1"/>
      <c r="AS1548" s="1"/>
      <c r="AT1548" s="1"/>
      <c r="AU1548" s="1"/>
      <c r="AV1548" s="1"/>
      <c r="AW1548" s="1"/>
      <c r="AX1548" s="1"/>
      <c r="AY1548" s="1"/>
      <c r="AZ1548" s="1"/>
      <c r="BA1548" s="1"/>
      <c r="BB1548" s="1"/>
      <c r="BC1548" s="1"/>
      <c r="BD1548" s="1"/>
      <c r="BE1548" s="1"/>
      <c r="BF1548" s="1"/>
      <c r="BG1548" s="1"/>
      <c r="BH1548" s="1"/>
      <c r="BI1548" s="1"/>
      <c r="BJ1548" s="1"/>
      <c r="BK1548" s="1"/>
      <c r="BL1548" s="1"/>
      <c r="BM1548" s="1"/>
      <c r="BN1548" s="1"/>
      <c r="BO1548" s="1"/>
      <c r="BP1548" s="1"/>
      <c r="BQ1548" s="1"/>
      <c r="BR1548" s="1"/>
      <c r="BS1548" s="1"/>
      <c r="BT1548" s="1"/>
      <c r="BU1548" s="1"/>
      <c r="BV1548" s="1"/>
      <c r="BW1548" s="1"/>
      <c r="BX1548" s="1"/>
      <c r="BY1548" s="1"/>
      <c r="BZ1548" s="1"/>
      <c r="CA1548" s="1"/>
      <c r="CB1548" s="1"/>
      <c r="CC1548" s="1"/>
      <c r="CD1548" s="1"/>
      <c r="CE1548" s="1"/>
      <c r="CF1548" s="1"/>
    </row>
    <row r="1549" spans="1:84" s="2" customFormat="1" thickBot="1" x14ac:dyDescent="0.3">
      <c r="A1549" s="38">
        <v>1548</v>
      </c>
      <c r="B1549" s="64">
        <v>8</v>
      </c>
      <c r="C1549" s="66" t="str">
        <f>IF(G1549=1,AO1549," ")</f>
        <v>Tracy Stevenson</v>
      </c>
      <c r="D1549" s="71"/>
      <c r="E1549" s="107">
        <v>1048</v>
      </c>
      <c r="F1549" s="80">
        <v>210</v>
      </c>
      <c r="G1549" s="58">
        <v>1</v>
      </c>
      <c r="H1549" s="58">
        <f>G1549</f>
        <v>1</v>
      </c>
      <c r="I1549" s="58" t="str">
        <f>IF(C1549=$AI$9,$AJ$9," ")</f>
        <v>DEM</v>
      </c>
      <c r="J1549" s="55" t="s">
        <v>104</v>
      </c>
      <c r="K1549" s="55" t="s">
        <v>103</v>
      </c>
      <c r="L1549" s="55"/>
      <c r="M1549" s="55"/>
      <c r="N1549" s="56"/>
      <c r="O1549" s="55"/>
      <c r="P1549" s="55"/>
      <c r="Q1549" s="55"/>
      <c r="R1549" s="55"/>
      <c r="S1549" s="55"/>
      <c r="T1549" s="54">
        <v>1</v>
      </c>
      <c r="U1549" s="53" t="s">
        <v>166</v>
      </c>
      <c r="V1549" s="40" t="s">
        <v>102</v>
      </c>
      <c r="W1549" s="15">
        <v>2</v>
      </c>
      <c r="X1549" s="15"/>
      <c r="Y1549" s="15"/>
      <c r="Z1549" s="15" t="s">
        <v>70</v>
      </c>
      <c r="AA1549" s="15"/>
      <c r="AB1549" s="5"/>
      <c r="AC1549" s="5"/>
      <c r="AD1549" s="5"/>
      <c r="AE1549" s="5"/>
      <c r="AF1549" s="5"/>
      <c r="AI1549"/>
      <c r="AJ1549" s="67"/>
      <c r="AK1549"/>
      <c r="AL1549" s="1"/>
      <c r="AM1549" s="1"/>
      <c r="AN1549" s="1"/>
      <c r="AO1549" s="39" t="str">
        <f t="shared" si="58"/>
        <v>Tracy Stevenson</v>
      </c>
      <c r="AP1549" s="39"/>
      <c r="AQ1549" s="39">
        <f t="shared" si="59"/>
        <v>0</v>
      </c>
      <c r="AR1549" s="1"/>
      <c r="AS1549" s="1"/>
      <c r="AT1549" s="1"/>
      <c r="AU1549" s="1"/>
      <c r="AV1549" s="1"/>
      <c r="AW1549" s="1"/>
      <c r="AX1549" s="1"/>
      <c r="AY1549" s="1"/>
      <c r="AZ1549" s="1"/>
      <c r="BA1549" s="1"/>
      <c r="BB1549" s="1"/>
      <c r="BC1549" s="1"/>
      <c r="BD1549" s="1"/>
      <c r="BE1549" s="1"/>
      <c r="BF1549" s="1"/>
      <c r="BG1549" s="1"/>
      <c r="BH1549" s="1"/>
      <c r="BI1549" s="1"/>
      <c r="BJ1549" s="1"/>
      <c r="BK1549" s="1"/>
      <c r="BL1549" s="1"/>
      <c r="BM1549" s="1"/>
      <c r="BN1549" s="1"/>
      <c r="BO1549" s="1"/>
      <c r="BP1549" s="1"/>
      <c r="BQ1549" s="1"/>
      <c r="BR1549" s="1"/>
      <c r="BS1549" s="1"/>
      <c r="BT1549" s="1"/>
      <c r="BU1549" s="1"/>
      <c r="BV1549" s="1"/>
      <c r="BW1549" s="1"/>
      <c r="BX1549" s="1"/>
      <c r="BY1549" s="1"/>
      <c r="BZ1549" s="1"/>
      <c r="CA1549" s="1"/>
      <c r="CB1549" s="1"/>
      <c r="CC1549" s="1"/>
      <c r="CD1549" s="1"/>
      <c r="CE1549" s="1"/>
      <c r="CF1549" s="1"/>
    </row>
    <row r="1550" spans="1:84" s="2" customFormat="1" ht="15" x14ac:dyDescent="0.25">
      <c r="A1550" s="38">
        <v>1549</v>
      </c>
      <c r="B1550" s="64">
        <v>9</v>
      </c>
      <c r="C1550" s="74" t="str">
        <f>IF(G1550=1,AQ1550,IF(G1550="BLK",$AI$17," "))</f>
        <v xml:space="preserve"> </v>
      </c>
      <c r="D1550" s="129"/>
      <c r="E1550" s="55"/>
      <c r="F1550" s="56"/>
      <c r="G1550" s="58"/>
      <c r="H1550" s="58"/>
      <c r="I1550" s="58" t="str">
        <f>IF(C1550=$AI$10,$AJ$10," ")</f>
        <v xml:space="preserve"> </v>
      </c>
      <c r="J1550" s="55"/>
      <c r="K1550" s="55" t="s">
        <v>103</v>
      </c>
      <c r="L1550" s="55"/>
      <c r="M1550" s="55"/>
      <c r="N1550" s="56"/>
      <c r="O1550" s="55"/>
      <c r="P1550" s="55"/>
      <c r="Q1550" s="55"/>
      <c r="R1550" s="55"/>
      <c r="S1550" s="55"/>
      <c r="T1550" s="54">
        <v>1</v>
      </c>
      <c r="U1550" s="53" t="s">
        <v>166</v>
      </c>
      <c r="V1550" s="40" t="s">
        <v>102</v>
      </c>
      <c r="W1550" s="15">
        <v>2</v>
      </c>
      <c r="X1550" s="15"/>
      <c r="Y1550" s="15"/>
      <c r="Z1550" s="15" t="s">
        <v>70</v>
      </c>
      <c r="AA1550" s="15"/>
      <c r="AB1550" s="5"/>
      <c r="AC1550" s="5"/>
      <c r="AD1550" s="5"/>
      <c r="AE1550" s="5"/>
      <c r="AF1550" s="5"/>
      <c r="AI1550"/>
      <c r="AJ1550" s="67"/>
      <c r="AK1550"/>
      <c r="AL1550" s="1"/>
      <c r="AM1550" s="1"/>
      <c r="AN1550" s="1"/>
      <c r="AO1550" s="39" t="str">
        <f t="shared" si="58"/>
        <v>BLANK</v>
      </c>
      <c r="AP1550" s="39"/>
      <c r="AQ1550" s="39">
        <f t="shared" si="59"/>
        <v>0</v>
      </c>
      <c r="AR1550" s="1"/>
      <c r="AS1550" s="1"/>
      <c r="AT1550" s="1"/>
      <c r="AU1550" s="1"/>
      <c r="AV1550" s="1"/>
      <c r="AW1550" s="1"/>
      <c r="AX1550" s="1"/>
      <c r="AY1550" s="1"/>
      <c r="AZ1550" s="1"/>
      <c r="BA1550" s="1"/>
      <c r="BB1550" s="1"/>
      <c r="BC1550" s="1"/>
      <c r="BD1550" s="1"/>
      <c r="BE1550" s="1"/>
      <c r="BF1550" s="1"/>
      <c r="BG1550" s="1"/>
      <c r="BH1550" s="1"/>
      <c r="BI1550" s="1"/>
      <c r="BJ1550" s="1"/>
      <c r="BK1550" s="1"/>
      <c r="BL1550" s="1"/>
      <c r="BM1550" s="1"/>
      <c r="BN1550" s="1"/>
      <c r="BO1550" s="1"/>
      <c r="BP1550" s="1"/>
      <c r="BQ1550" s="1"/>
      <c r="BR1550" s="1"/>
      <c r="BS1550" s="1"/>
      <c r="BT1550" s="1"/>
      <c r="BU1550" s="1"/>
      <c r="BV1550" s="1"/>
      <c r="BW1550" s="1"/>
      <c r="BX1550" s="1"/>
      <c r="BY1550" s="1"/>
      <c r="BZ1550" s="1"/>
      <c r="CA1550" s="1"/>
      <c r="CB1550" s="1"/>
      <c r="CC1550" s="1"/>
      <c r="CD1550" s="1"/>
      <c r="CE1550" s="1"/>
      <c r="CF1550" s="1"/>
    </row>
    <row r="1551" spans="1:84" s="2" customFormat="1" ht="15" x14ac:dyDescent="0.25">
      <c r="A1551" s="38">
        <v>1550</v>
      </c>
      <c r="B1551" s="64">
        <v>10</v>
      </c>
      <c r="C1551" s="66" t="str">
        <f>IF(G1551=1,AO1551," ")</f>
        <v xml:space="preserve"> </v>
      </c>
      <c r="D1551" s="65"/>
      <c r="E1551" s="55"/>
      <c r="F1551" s="56"/>
      <c r="G1551" s="58"/>
      <c r="H1551" s="58"/>
      <c r="I1551" s="58" t="str">
        <f>IF(C1551=$AI$10,$AJ$10," ")</f>
        <v xml:space="preserve"> </v>
      </c>
      <c r="J1551" s="55"/>
      <c r="K1551" s="55" t="s">
        <v>103</v>
      </c>
      <c r="L1551" s="55"/>
      <c r="M1551" s="55"/>
      <c r="N1551" s="56"/>
      <c r="O1551" s="55"/>
      <c r="P1551" s="55"/>
      <c r="Q1551" s="55"/>
      <c r="R1551" s="55"/>
      <c r="S1551" s="55"/>
      <c r="T1551" s="54">
        <v>1</v>
      </c>
      <c r="U1551" s="53" t="s">
        <v>166</v>
      </c>
      <c r="V1551" s="40" t="s">
        <v>102</v>
      </c>
      <c r="W1551" s="15">
        <v>2</v>
      </c>
      <c r="X1551" s="15"/>
      <c r="Y1551" s="15"/>
      <c r="Z1551" s="15" t="s">
        <v>70</v>
      </c>
      <c r="AA1551" s="15"/>
      <c r="AB1551" s="5"/>
      <c r="AC1551" s="5"/>
      <c r="AD1551" s="5"/>
      <c r="AE1551" s="5"/>
      <c r="AF1551" s="5"/>
      <c r="AI1551"/>
      <c r="AJ1551" s="67"/>
      <c r="AK1551"/>
      <c r="AL1551" s="1"/>
      <c r="AM1551" s="1"/>
      <c r="AN1551" s="1"/>
      <c r="AO1551" s="39" t="str">
        <f t="shared" si="58"/>
        <v>Write In</v>
      </c>
      <c r="AP1551" s="39"/>
      <c r="AQ1551" s="39">
        <f t="shared" si="59"/>
        <v>0</v>
      </c>
      <c r="AR1551" s="1"/>
      <c r="AS1551" s="1"/>
      <c r="AT1551" s="1"/>
      <c r="AU1551" s="1"/>
      <c r="AV1551" s="1"/>
      <c r="AW1551" s="1"/>
      <c r="AX1551" s="1"/>
      <c r="AY1551" s="1"/>
      <c r="AZ1551" s="1"/>
      <c r="BA1551" s="1"/>
      <c r="BB1551" s="1"/>
      <c r="BC1551" s="1"/>
      <c r="BD1551" s="1"/>
      <c r="BE1551" s="1"/>
      <c r="BF1551" s="1"/>
      <c r="BG1551" s="1"/>
      <c r="BH1551" s="1"/>
      <c r="BI1551" s="1"/>
      <c r="BJ1551" s="1"/>
      <c r="BK1551" s="1"/>
      <c r="BL1551" s="1"/>
      <c r="BM1551" s="1"/>
      <c r="BN1551" s="1"/>
      <c r="BO1551" s="1"/>
      <c r="BP1551" s="1"/>
      <c r="BQ1551" s="1"/>
      <c r="BR1551" s="1"/>
      <c r="BS1551" s="1"/>
      <c r="BT1551" s="1"/>
      <c r="BU1551" s="1"/>
      <c r="BV1551" s="1"/>
      <c r="BW1551" s="1"/>
      <c r="BX1551" s="1"/>
      <c r="BY1551" s="1"/>
      <c r="BZ1551" s="1"/>
      <c r="CA1551" s="1"/>
      <c r="CB1551" s="1"/>
      <c r="CC1551" s="1"/>
      <c r="CD1551" s="1"/>
      <c r="CE1551" s="1"/>
      <c r="CF1551" s="1"/>
    </row>
    <row r="1552" spans="1:84" s="2" customFormat="1" hidden="1" x14ac:dyDescent="0.25">
      <c r="A1552" s="75">
        <v>1551</v>
      </c>
      <c r="B1552" s="64">
        <v>11</v>
      </c>
      <c r="C1552" s="79" t="s">
        <v>101</v>
      </c>
      <c r="D1552" s="78"/>
      <c r="E1552" s="55"/>
      <c r="F1552" s="56"/>
      <c r="G1552" s="59"/>
      <c r="H1552" s="58"/>
      <c r="I1552" s="58"/>
      <c r="J1552" s="55"/>
      <c r="K1552" s="55" t="s">
        <v>100</v>
      </c>
      <c r="L1552" s="55"/>
      <c r="M1552" s="55"/>
      <c r="N1552" s="56"/>
      <c r="O1552" s="55"/>
      <c r="P1552" s="55"/>
      <c r="Q1552" s="55"/>
      <c r="R1552" s="55"/>
      <c r="S1552" s="55"/>
      <c r="T1552" s="55"/>
      <c r="U1552" s="53" t="s">
        <v>166</v>
      </c>
      <c r="V1552" s="40" t="s">
        <v>99</v>
      </c>
      <c r="W1552" s="15"/>
      <c r="X1552" s="15"/>
      <c r="Y1552" s="15"/>
      <c r="Z1552" s="15" t="s">
        <v>70</v>
      </c>
      <c r="AA1552" s="15"/>
      <c r="AB1552" s="5"/>
      <c r="AC1552" s="5"/>
      <c r="AD1552" s="5"/>
      <c r="AE1552" s="5"/>
      <c r="AF1552" s="5"/>
      <c r="AI1552"/>
      <c r="AJ1552" s="67"/>
      <c r="AK1552"/>
      <c r="AL1552" s="1"/>
      <c r="AM1552" s="1"/>
      <c r="AN1552" s="1"/>
      <c r="AO1552" s="39">
        <f t="shared" si="58"/>
        <v>0</v>
      </c>
      <c r="AP1552" s="39"/>
      <c r="AQ1552" s="39" t="str">
        <f t="shared" si="59"/>
        <v>BOC District 4</v>
      </c>
      <c r="AR1552" s="1"/>
      <c r="AS1552" s="1"/>
      <c r="AT1552" s="1"/>
      <c r="AU1552" s="1"/>
      <c r="AV1552" s="1"/>
      <c r="AW1552" s="1"/>
      <c r="AX1552" s="1"/>
      <c r="AY1552" s="1"/>
      <c r="AZ1552" s="1"/>
      <c r="BA1552" s="1"/>
      <c r="BB1552" s="1"/>
      <c r="BC1552" s="1"/>
      <c r="BD1552" s="1"/>
      <c r="BE1552" s="1"/>
      <c r="BF1552" s="1"/>
      <c r="BG1552" s="1"/>
      <c r="BH1552" s="1"/>
      <c r="BI1552" s="1"/>
      <c r="BJ1552" s="1"/>
      <c r="BK1552" s="1"/>
      <c r="BL1552" s="1"/>
      <c r="BM1552" s="1"/>
      <c r="BN1552" s="1"/>
      <c r="BO1552" s="1"/>
      <c r="BP1552" s="1"/>
      <c r="BQ1552" s="1"/>
      <c r="BR1552" s="1"/>
      <c r="BS1552" s="1"/>
      <c r="BT1552" s="1"/>
      <c r="BU1552" s="1"/>
      <c r="BV1552" s="1"/>
      <c r="BW1552" s="1"/>
      <c r="BX1552" s="1"/>
      <c r="BY1552" s="1"/>
      <c r="BZ1552" s="1"/>
      <c r="CA1552" s="1"/>
      <c r="CB1552" s="1"/>
      <c r="CC1552" s="1"/>
      <c r="CD1552" s="1"/>
      <c r="CE1552" s="1"/>
      <c r="CF1552" s="1"/>
    </row>
    <row r="1553" spans="1:84" s="2" customFormat="1" ht="15" hidden="1" x14ac:dyDescent="0.25">
      <c r="A1553" s="75">
        <v>1552</v>
      </c>
      <c r="B1553" s="64">
        <v>12</v>
      </c>
      <c r="C1553" s="66" t="str">
        <f>IF(G1553=1,AQ1553," ")</f>
        <v xml:space="preserve"> </v>
      </c>
      <c r="D1553" s="65"/>
      <c r="E1553" s="55"/>
      <c r="F1553" s="56"/>
      <c r="G1553" s="58"/>
      <c r="H1553" s="58"/>
      <c r="I1553" s="58" t="str">
        <f>IF(C1553=$AI$13,$AJ$13," ")</f>
        <v xml:space="preserve"> </v>
      </c>
      <c r="J1553" s="55"/>
      <c r="K1553" s="55" t="s">
        <v>100</v>
      </c>
      <c r="L1553" s="55"/>
      <c r="M1553" s="55"/>
      <c r="N1553" s="56"/>
      <c r="O1553" s="55"/>
      <c r="P1553" s="55"/>
      <c r="Q1553" s="55"/>
      <c r="R1553" s="55"/>
      <c r="S1553" s="55"/>
      <c r="T1553" s="55"/>
      <c r="U1553" s="53" t="s">
        <v>166</v>
      </c>
      <c r="V1553" s="40" t="s">
        <v>99</v>
      </c>
      <c r="W1553" s="15"/>
      <c r="X1553" s="15"/>
      <c r="Y1553" s="15"/>
      <c r="Z1553" s="15" t="s">
        <v>70</v>
      </c>
      <c r="AA1553" s="15"/>
      <c r="AB1553" s="5"/>
      <c r="AC1553" s="5"/>
      <c r="AD1553" s="5"/>
      <c r="AE1553" s="5"/>
      <c r="AF1553" s="5"/>
      <c r="AI1553"/>
      <c r="AJ1553" s="67"/>
      <c r="AK1553"/>
      <c r="AL1553" s="1"/>
      <c r="AM1553" s="1"/>
      <c r="AN1553" s="1"/>
      <c r="AO1553" s="39">
        <f t="shared" si="58"/>
        <v>0</v>
      </c>
      <c r="AP1553" s="39"/>
      <c r="AQ1553" s="39" t="str">
        <f t="shared" si="59"/>
        <v>Julien Grhas</v>
      </c>
      <c r="AR1553" s="1"/>
      <c r="AS1553" s="1"/>
      <c r="AT1553" s="1"/>
      <c r="AU1553" s="1"/>
      <c r="AV1553" s="1"/>
      <c r="AW1553" s="1"/>
      <c r="AX1553" s="1"/>
      <c r="AY1553" s="1"/>
      <c r="AZ1553" s="1"/>
      <c r="BA1553" s="1"/>
      <c r="BB1553" s="1"/>
      <c r="BC1553" s="1"/>
      <c r="BD1553" s="1"/>
      <c r="BE1553" s="1"/>
      <c r="BF1553" s="1"/>
      <c r="BG1553" s="1"/>
      <c r="BH1553" s="1"/>
      <c r="BI1553" s="1"/>
      <c r="BJ1553" s="1"/>
      <c r="BK1553" s="1"/>
      <c r="BL1553" s="1"/>
      <c r="BM1553" s="1"/>
      <c r="BN1553" s="1"/>
      <c r="BO1553" s="1"/>
      <c r="BP1553" s="1"/>
      <c r="BQ1553" s="1"/>
      <c r="BR1553" s="1"/>
      <c r="BS1553" s="1"/>
      <c r="BT1553" s="1"/>
      <c r="BU1553" s="1"/>
      <c r="BV1553" s="1"/>
      <c r="BW1553" s="1"/>
      <c r="BX1553" s="1"/>
      <c r="BY1553" s="1"/>
      <c r="BZ1553" s="1"/>
      <c r="CA1553" s="1"/>
      <c r="CB1553" s="1"/>
      <c r="CC1553" s="1"/>
      <c r="CD1553" s="1"/>
      <c r="CE1553" s="1"/>
      <c r="CF1553" s="1"/>
    </row>
    <row r="1554" spans="1:84" s="2" customFormat="1" ht="15" hidden="1" x14ac:dyDescent="0.25">
      <c r="A1554" s="75">
        <v>1553</v>
      </c>
      <c r="B1554" s="64">
        <v>13</v>
      </c>
      <c r="C1554" s="66" t="str">
        <f>IF(G1554=1,AQ1554," ")</f>
        <v xml:space="preserve"> </v>
      </c>
      <c r="D1554" s="65"/>
      <c r="E1554" s="55"/>
      <c r="F1554" s="56"/>
      <c r="G1554" s="58"/>
      <c r="H1554" s="58"/>
      <c r="I1554" s="58" t="str">
        <f>IF(C1554=$AI$14,$AJ$14," ")</f>
        <v xml:space="preserve"> </v>
      </c>
      <c r="J1554" s="55"/>
      <c r="K1554" s="55" t="s">
        <v>100</v>
      </c>
      <c r="L1554" s="55"/>
      <c r="M1554" s="55"/>
      <c r="N1554" s="56"/>
      <c r="O1554" s="55"/>
      <c r="P1554" s="55"/>
      <c r="Q1554" s="55"/>
      <c r="R1554" s="55"/>
      <c r="S1554" s="55"/>
      <c r="T1554" s="55"/>
      <c r="U1554" s="53" t="s">
        <v>166</v>
      </c>
      <c r="V1554" s="40" t="s">
        <v>99</v>
      </c>
      <c r="W1554" s="15"/>
      <c r="X1554" s="15"/>
      <c r="Y1554" s="15"/>
      <c r="Z1554" s="15" t="s">
        <v>70</v>
      </c>
      <c r="AA1554" s="15"/>
      <c r="AB1554" s="5"/>
      <c r="AC1554" s="5"/>
      <c r="AD1554" s="5"/>
      <c r="AE1554" s="5"/>
      <c r="AF1554" s="5"/>
      <c r="AI1554"/>
      <c r="AJ1554" s="67"/>
      <c r="AK1554"/>
      <c r="AL1554" s="1"/>
      <c r="AM1554" s="1"/>
      <c r="AN1554" s="1"/>
      <c r="AO1554" s="39">
        <f t="shared" si="58"/>
        <v>0</v>
      </c>
      <c r="AP1554" s="39"/>
      <c r="AQ1554" s="39" t="str">
        <f t="shared" si="59"/>
        <v>Matthew Hardwick</v>
      </c>
      <c r="AR1554" s="1"/>
      <c r="AS1554" s="1"/>
      <c r="AT1554" s="1"/>
      <c r="AU1554" s="1"/>
      <c r="AV1554" s="1"/>
      <c r="AW1554" s="1"/>
      <c r="AX1554" s="1"/>
      <c r="AY1554" s="1"/>
      <c r="AZ1554" s="1"/>
      <c r="BA1554" s="1"/>
      <c r="BB1554" s="1"/>
      <c r="BC1554" s="1"/>
      <c r="BD1554" s="1"/>
      <c r="BE1554" s="1"/>
      <c r="BF1554" s="1"/>
      <c r="BG1554" s="1"/>
      <c r="BH1554" s="1"/>
      <c r="BI1554" s="1"/>
      <c r="BJ1554" s="1"/>
      <c r="BK1554" s="1"/>
      <c r="BL1554" s="1"/>
      <c r="BM1554" s="1"/>
      <c r="BN1554" s="1"/>
      <c r="BO1554" s="1"/>
      <c r="BP1554" s="1"/>
      <c r="BQ1554" s="1"/>
      <c r="BR1554" s="1"/>
      <c r="BS1554" s="1"/>
      <c r="BT1554" s="1"/>
      <c r="BU1554" s="1"/>
      <c r="BV1554" s="1"/>
      <c r="BW1554" s="1"/>
      <c r="BX1554" s="1"/>
      <c r="BY1554" s="1"/>
      <c r="BZ1554" s="1"/>
      <c r="CA1554" s="1"/>
      <c r="CB1554" s="1"/>
      <c r="CC1554" s="1"/>
      <c r="CD1554" s="1"/>
      <c r="CE1554" s="1"/>
      <c r="CF1554" s="1"/>
    </row>
    <row r="1555" spans="1:84" s="2" customFormat="1" ht="15" hidden="1" x14ac:dyDescent="0.25">
      <c r="A1555" s="75">
        <v>1554</v>
      </c>
      <c r="B1555" s="64">
        <v>14</v>
      </c>
      <c r="C1555" s="66" t="str">
        <f>IF(G1555=1,AQ1555," ")</f>
        <v xml:space="preserve"> </v>
      </c>
      <c r="D1555" s="65"/>
      <c r="E1555" s="55"/>
      <c r="F1555" s="56"/>
      <c r="G1555" s="58"/>
      <c r="H1555" s="58"/>
      <c r="I1555" s="58" t="str">
        <f>IF(C1555=$AI$15,$AJ$15," ")</f>
        <v xml:space="preserve"> </v>
      </c>
      <c r="J1555" s="55"/>
      <c r="K1555" s="55" t="s">
        <v>100</v>
      </c>
      <c r="L1555" s="55"/>
      <c r="M1555" s="55"/>
      <c r="N1555" s="56"/>
      <c r="O1555" s="55"/>
      <c r="P1555" s="55"/>
      <c r="Q1555" s="55"/>
      <c r="R1555" s="55"/>
      <c r="S1555" s="55"/>
      <c r="T1555" s="55"/>
      <c r="U1555" s="53" t="s">
        <v>166</v>
      </c>
      <c r="V1555" s="40" t="s">
        <v>99</v>
      </c>
      <c r="W1555" s="15"/>
      <c r="X1555" s="15"/>
      <c r="Y1555" s="15"/>
      <c r="Z1555" s="15" t="s">
        <v>70</v>
      </c>
      <c r="AA1555" s="15"/>
      <c r="AB1555" s="5"/>
      <c r="AC1555" s="5"/>
      <c r="AD1555" s="5"/>
      <c r="AE1555" s="5"/>
      <c r="AF1555" s="5"/>
      <c r="AI1555"/>
      <c r="AJ1555" s="67"/>
      <c r="AK1555"/>
      <c r="AL1555" s="1"/>
      <c r="AM1555" s="1"/>
      <c r="AN1555" s="1"/>
      <c r="AO1555" s="39">
        <f t="shared" si="58"/>
        <v>0</v>
      </c>
      <c r="AP1555" s="39"/>
      <c r="AQ1555" s="39" t="str">
        <f t="shared" si="59"/>
        <v>Yashica Marshall</v>
      </c>
      <c r="AR1555" s="1"/>
      <c r="AS1555" s="1"/>
      <c r="AT1555" s="1"/>
      <c r="AU1555" s="1"/>
      <c r="AV1555" s="1"/>
      <c r="AW1555" s="1"/>
      <c r="AX1555" s="1"/>
      <c r="AY1555" s="1"/>
      <c r="AZ1555" s="1"/>
      <c r="BA1555" s="1"/>
      <c r="BB1555" s="1"/>
      <c r="BC1555" s="1"/>
      <c r="BD1555" s="1"/>
      <c r="BE1555" s="1"/>
      <c r="BF1555" s="1"/>
      <c r="BG1555" s="1"/>
      <c r="BH1555" s="1"/>
      <c r="BI1555" s="1"/>
      <c r="BJ1555" s="1"/>
      <c r="BK1555" s="1"/>
      <c r="BL1555" s="1"/>
      <c r="BM1555" s="1"/>
      <c r="BN1555" s="1"/>
      <c r="BO1555" s="1"/>
      <c r="BP1555" s="1"/>
      <c r="BQ1555" s="1"/>
      <c r="BR1555" s="1"/>
      <c r="BS1555" s="1"/>
      <c r="BT1555" s="1"/>
      <c r="BU1555" s="1"/>
      <c r="BV1555" s="1"/>
      <c r="BW1555" s="1"/>
      <c r="BX1555" s="1"/>
      <c r="BY1555" s="1"/>
      <c r="BZ1555" s="1"/>
      <c r="CA1555" s="1"/>
      <c r="CB1555" s="1"/>
      <c r="CC1555" s="1"/>
      <c r="CD1555" s="1"/>
      <c r="CE1555" s="1"/>
      <c r="CF1555" s="1"/>
    </row>
    <row r="1556" spans="1:84" s="2" customFormat="1" ht="15" hidden="1" x14ac:dyDescent="0.25">
      <c r="A1556" s="75">
        <v>1555</v>
      </c>
      <c r="B1556" s="64">
        <v>15</v>
      </c>
      <c r="C1556" s="66" t="str">
        <f>IF(G1556=1,AQ1556," ")</f>
        <v xml:space="preserve"> </v>
      </c>
      <c r="D1556" s="65"/>
      <c r="E1556" s="55"/>
      <c r="F1556" s="56"/>
      <c r="G1556" s="58"/>
      <c r="H1556" s="58"/>
      <c r="I1556" s="58" t="str">
        <f>IF(C1556=$AI$16,$AJ$16," ")</f>
        <v xml:space="preserve"> </v>
      </c>
      <c r="J1556" s="55"/>
      <c r="K1556" s="55" t="s">
        <v>100</v>
      </c>
      <c r="L1556" s="55"/>
      <c r="M1556" s="55"/>
      <c r="N1556" s="56"/>
      <c r="O1556" s="55"/>
      <c r="P1556" s="55"/>
      <c r="Q1556" s="55"/>
      <c r="R1556" s="55"/>
      <c r="S1556" s="55"/>
      <c r="T1556" s="55"/>
      <c r="U1556" s="53" t="s">
        <v>166</v>
      </c>
      <c r="V1556" s="40" t="s">
        <v>99</v>
      </c>
      <c r="W1556" s="15"/>
      <c r="X1556" s="15"/>
      <c r="Y1556" s="15"/>
      <c r="Z1556" s="15" t="s">
        <v>70</v>
      </c>
      <c r="AA1556" s="15"/>
      <c r="AB1556" s="5"/>
      <c r="AC1556" s="5"/>
      <c r="AD1556" s="5"/>
      <c r="AE1556" s="5"/>
      <c r="AF1556" s="5"/>
      <c r="AI1556"/>
      <c r="AJ1556" s="67"/>
      <c r="AK1556"/>
      <c r="AL1556" s="1"/>
      <c r="AM1556" s="1"/>
      <c r="AN1556" s="1"/>
      <c r="AO1556" s="39">
        <f t="shared" si="58"/>
        <v>0</v>
      </c>
      <c r="AP1556" s="39"/>
      <c r="AQ1556" s="39" t="str">
        <f t="shared" si="59"/>
        <v>Monique Sheffield</v>
      </c>
      <c r="AR1556" s="1"/>
      <c r="AS1556" s="1"/>
      <c r="AT1556" s="1"/>
      <c r="AU1556" s="1"/>
      <c r="AV1556" s="1"/>
      <c r="AW1556" s="1"/>
      <c r="AX1556" s="1"/>
      <c r="AY1556" s="1"/>
      <c r="AZ1556" s="1"/>
      <c r="BA1556" s="1"/>
      <c r="BB1556" s="1"/>
      <c r="BC1556" s="1"/>
      <c r="BD1556" s="1"/>
      <c r="BE1556" s="1"/>
      <c r="BF1556" s="1"/>
      <c r="BG1556" s="1"/>
      <c r="BH1556" s="1"/>
      <c r="BI1556" s="1"/>
      <c r="BJ1556" s="1"/>
      <c r="BK1556" s="1"/>
      <c r="BL1556" s="1"/>
      <c r="BM1556" s="1"/>
      <c r="BN1556" s="1"/>
      <c r="BO1556" s="1"/>
      <c r="BP1556" s="1"/>
      <c r="BQ1556" s="1"/>
      <c r="BR1556" s="1"/>
      <c r="BS1556" s="1"/>
      <c r="BT1556" s="1"/>
      <c r="BU1556" s="1"/>
      <c r="BV1556" s="1"/>
      <c r="BW1556" s="1"/>
      <c r="BX1556" s="1"/>
      <c r="BY1556" s="1"/>
      <c r="BZ1556" s="1"/>
      <c r="CA1556" s="1"/>
      <c r="CB1556" s="1"/>
      <c r="CC1556" s="1"/>
      <c r="CD1556" s="1"/>
      <c r="CE1556" s="1"/>
      <c r="CF1556" s="1"/>
    </row>
    <row r="1557" spans="1:84" s="2" customFormat="1" ht="15" hidden="1" x14ac:dyDescent="0.25">
      <c r="A1557" s="75">
        <v>1556</v>
      </c>
      <c r="B1557" s="64">
        <v>16</v>
      </c>
      <c r="C1557" s="74" t="str">
        <f>IF(G1557=1,AQ1557,IF(G1557="BLK",$AI$17," "))</f>
        <v xml:space="preserve"> </v>
      </c>
      <c r="D1557" s="129"/>
      <c r="E1557" s="55"/>
      <c r="F1557" s="56"/>
      <c r="G1557" s="58"/>
      <c r="H1557" s="58"/>
      <c r="I1557" s="58" t="str">
        <f>IF(C1557=$AI$17,$AJ$17," ")</f>
        <v xml:space="preserve"> </v>
      </c>
      <c r="J1557" s="55"/>
      <c r="K1557" s="55" t="s">
        <v>100</v>
      </c>
      <c r="L1557" s="55"/>
      <c r="M1557" s="55"/>
      <c r="N1557" s="56"/>
      <c r="O1557" s="55"/>
      <c r="P1557" s="55"/>
      <c r="Q1557" s="55"/>
      <c r="R1557" s="55"/>
      <c r="S1557" s="55"/>
      <c r="T1557" s="55"/>
      <c r="U1557" s="53" t="s">
        <v>166</v>
      </c>
      <c r="V1557" s="40" t="s">
        <v>99</v>
      </c>
      <c r="W1557" s="15"/>
      <c r="X1557" s="15"/>
      <c r="Y1557" s="15"/>
      <c r="Z1557" s="15" t="s">
        <v>70</v>
      </c>
      <c r="AA1557" s="15"/>
      <c r="AB1557" s="5"/>
      <c r="AC1557" s="5"/>
      <c r="AD1557" s="5"/>
      <c r="AE1557" s="5"/>
      <c r="AF1557" s="5"/>
      <c r="AI1557"/>
      <c r="AJ1557" s="67"/>
      <c r="AK1557"/>
      <c r="AL1557" s="1"/>
      <c r="AM1557" s="1"/>
      <c r="AN1557" s="1"/>
      <c r="AO1557" s="39">
        <f t="shared" si="58"/>
        <v>0</v>
      </c>
      <c r="AP1557" s="39"/>
      <c r="AQ1557" s="39" t="str">
        <f t="shared" si="59"/>
        <v>BLANK</v>
      </c>
      <c r="AR1557" s="1"/>
      <c r="AS1557" s="1"/>
      <c r="AT1557" s="1"/>
      <c r="AU1557" s="1"/>
      <c r="AV1557" s="1"/>
      <c r="AW1557" s="1"/>
      <c r="AX1557" s="1"/>
      <c r="AY1557" s="1"/>
      <c r="AZ1557" s="1"/>
      <c r="BA1557" s="1"/>
      <c r="BB1557" s="1"/>
      <c r="BC1557" s="1"/>
      <c r="BD1557" s="1"/>
      <c r="BE1557" s="1"/>
      <c r="BF1557" s="1"/>
      <c r="BG1557" s="1"/>
      <c r="BH1557" s="1"/>
      <c r="BI1557" s="1"/>
      <c r="BJ1557" s="1"/>
      <c r="BK1557" s="1"/>
      <c r="BL1557" s="1"/>
      <c r="BM1557" s="1"/>
      <c r="BN1557" s="1"/>
      <c r="BO1557" s="1"/>
      <c r="BP1557" s="1"/>
      <c r="BQ1557" s="1"/>
      <c r="BR1557" s="1"/>
      <c r="BS1557" s="1"/>
      <c r="BT1557" s="1"/>
      <c r="BU1557" s="1"/>
      <c r="BV1557" s="1"/>
      <c r="BW1557" s="1"/>
      <c r="BX1557" s="1"/>
      <c r="BY1557" s="1"/>
      <c r="BZ1557" s="1"/>
      <c r="CA1557" s="1"/>
      <c r="CB1557" s="1"/>
      <c r="CC1557" s="1"/>
      <c r="CD1557" s="1"/>
      <c r="CE1557" s="1"/>
      <c r="CF1557" s="1"/>
    </row>
    <row r="1558" spans="1:84" s="2" customFormat="1" ht="15" hidden="1" x14ac:dyDescent="0.25">
      <c r="A1558" s="75">
        <v>1557</v>
      </c>
      <c r="B1558" s="64">
        <v>17</v>
      </c>
      <c r="C1558" s="66" t="str">
        <f>IF(G1558=1,AQ1558," ")</f>
        <v xml:space="preserve"> </v>
      </c>
      <c r="D1558" s="65"/>
      <c r="E1558" s="55"/>
      <c r="F1558" s="56"/>
      <c r="G1558" s="58"/>
      <c r="H1558" s="58"/>
      <c r="I1558" s="58" t="str">
        <f>IF(C1558=$AI$18,$AJ$18," ")</f>
        <v xml:space="preserve"> </v>
      </c>
      <c r="J1558" s="55"/>
      <c r="K1558" s="55" t="s">
        <v>100</v>
      </c>
      <c r="L1558" s="55"/>
      <c r="M1558" s="55"/>
      <c r="N1558" s="56"/>
      <c r="O1558" s="55"/>
      <c r="P1558" s="55"/>
      <c r="Q1558" s="55"/>
      <c r="R1558" s="55"/>
      <c r="S1558" s="55"/>
      <c r="T1558" s="55"/>
      <c r="U1558" s="53" t="s">
        <v>166</v>
      </c>
      <c r="V1558" s="40" t="s">
        <v>99</v>
      </c>
      <c r="W1558" s="15"/>
      <c r="X1558" s="15"/>
      <c r="Y1558" s="15"/>
      <c r="Z1558" s="15" t="s">
        <v>70</v>
      </c>
      <c r="AA1558" s="15"/>
      <c r="AB1558" s="5"/>
      <c r="AC1558" s="5"/>
      <c r="AD1558" s="5"/>
      <c r="AE1558" s="5"/>
      <c r="AF1558" s="5"/>
      <c r="AI1558"/>
      <c r="AJ1558" s="67"/>
      <c r="AK1558"/>
      <c r="AL1558" s="1"/>
      <c r="AM1558" s="1"/>
      <c r="AN1558" s="1"/>
      <c r="AO1558" s="39">
        <f t="shared" si="58"/>
        <v>0</v>
      </c>
      <c r="AP1558" s="39"/>
      <c r="AQ1558" s="39" t="str">
        <f t="shared" si="59"/>
        <v>BLANK</v>
      </c>
      <c r="AR1558" s="1"/>
      <c r="AS1558" s="1"/>
      <c r="AT1558" s="1"/>
      <c r="AU1558" s="1"/>
      <c r="AV1558" s="1"/>
      <c r="AW1558" s="1"/>
      <c r="AX1558" s="1"/>
      <c r="AY1558" s="1"/>
      <c r="AZ1558" s="1"/>
      <c r="BA1558" s="1"/>
      <c r="BB1558" s="1"/>
      <c r="BC1558" s="1"/>
      <c r="BD1558" s="1"/>
      <c r="BE1558" s="1"/>
      <c r="BF1558" s="1"/>
      <c r="BG1558" s="1"/>
      <c r="BH1558" s="1"/>
      <c r="BI1558" s="1"/>
      <c r="BJ1558" s="1"/>
      <c r="BK1558" s="1"/>
      <c r="BL1558" s="1"/>
      <c r="BM1558" s="1"/>
      <c r="BN1558" s="1"/>
      <c r="BO1558" s="1"/>
      <c r="BP1558" s="1"/>
      <c r="BQ1558" s="1"/>
      <c r="BR1558" s="1"/>
      <c r="BS1558" s="1"/>
      <c r="BT1558" s="1"/>
      <c r="BU1558" s="1"/>
      <c r="BV1558" s="1"/>
      <c r="BW1558" s="1"/>
      <c r="BX1558" s="1"/>
      <c r="BY1558" s="1"/>
      <c r="BZ1558" s="1"/>
      <c r="CA1558" s="1"/>
      <c r="CB1558" s="1"/>
      <c r="CC1558" s="1"/>
      <c r="CD1558" s="1"/>
      <c r="CE1558" s="1"/>
      <c r="CF1558" s="1"/>
    </row>
    <row r="1559" spans="1:84" s="2" customFormat="1" ht="15" hidden="1" x14ac:dyDescent="0.25">
      <c r="A1559" s="75">
        <v>1558</v>
      </c>
      <c r="B1559" s="64">
        <v>18</v>
      </c>
      <c r="C1559" s="66" t="str">
        <f>IF(G1559=1,AQ1559," ")</f>
        <v xml:space="preserve"> </v>
      </c>
      <c r="D1559" s="65"/>
      <c r="E1559" s="55"/>
      <c r="F1559" s="56"/>
      <c r="G1559" s="58"/>
      <c r="H1559" s="58"/>
      <c r="I1559" s="58" t="str">
        <f>IF(C1559=$AI$19,$AJ$19," ")</f>
        <v xml:space="preserve"> </v>
      </c>
      <c r="J1559" s="55"/>
      <c r="K1559" s="55" t="s">
        <v>100</v>
      </c>
      <c r="L1559" s="55"/>
      <c r="M1559" s="55"/>
      <c r="N1559" s="56"/>
      <c r="O1559" s="55"/>
      <c r="P1559" s="55"/>
      <c r="Q1559" s="55"/>
      <c r="R1559" s="55"/>
      <c r="S1559" s="55"/>
      <c r="T1559" s="55"/>
      <c r="U1559" s="53" t="s">
        <v>166</v>
      </c>
      <c r="V1559" s="40" t="s">
        <v>99</v>
      </c>
      <c r="W1559" s="15"/>
      <c r="X1559" s="15"/>
      <c r="Y1559" s="15"/>
      <c r="Z1559" s="15" t="s">
        <v>70</v>
      </c>
      <c r="AA1559" s="15"/>
      <c r="AB1559" s="5"/>
      <c r="AC1559" s="5"/>
      <c r="AD1559" s="5"/>
      <c r="AE1559" s="5"/>
      <c r="AF1559" s="5"/>
      <c r="AI1559"/>
      <c r="AJ1559" s="67"/>
      <c r="AK1559"/>
      <c r="AL1559" s="1"/>
      <c r="AM1559" s="1"/>
      <c r="AN1559" s="1"/>
      <c r="AO1559" s="39">
        <f t="shared" si="58"/>
        <v>0</v>
      </c>
      <c r="AP1559" s="39"/>
      <c r="AQ1559" s="39" t="str">
        <f t="shared" si="59"/>
        <v>Write In</v>
      </c>
      <c r="AR1559" s="1"/>
      <c r="AS1559" s="1"/>
      <c r="AT1559" s="1"/>
      <c r="AU1559" s="1"/>
      <c r="AV1559" s="1"/>
      <c r="AW1559" s="1"/>
      <c r="AX1559" s="1"/>
      <c r="AY1559" s="1"/>
      <c r="AZ1559" s="1"/>
      <c r="BA1559" s="1"/>
      <c r="BB1559" s="1"/>
      <c r="BC1559" s="1"/>
      <c r="BD1559" s="1"/>
      <c r="BE1559" s="1"/>
      <c r="BF1559" s="1"/>
      <c r="BG1559" s="1"/>
      <c r="BH1559" s="1"/>
      <c r="BI1559" s="1"/>
      <c r="BJ1559" s="1"/>
      <c r="BK1559" s="1"/>
      <c r="BL1559" s="1"/>
      <c r="BM1559" s="1"/>
      <c r="BN1559" s="1"/>
      <c r="BO1559" s="1"/>
      <c r="BP1559" s="1"/>
      <c r="BQ1559" s="1"/>
      <c r="BR1559" s="1"/>
      <c r="BS1559" s="1"/>
      <c r="BT1559" s="1"/>
      <c r="BU1559" s="1"/>
      <c r="BV1559" s="1"/>
      <c r="BW1559" s="1"/>
      <c r="BX1559" s="1"/>
      <c r="BY1559" s="1"/>
      <c r="BZ1559" s="1"/>
      <c r="CA1559" s="1"/>
      <c r="CB1559" s="1"/>
      <c r="CC1559" s="1"/>
      <c r="CD1559" s="1"/>
      <c r="CE1559" s="1"/>
      <c r="CF1559" s="1"/>
    </row>
    <row r="1560" spans="1:84" s="2" customFormat="1" thickBot="1" x14ac:dyDescent="0.3">
      <c r="A1560" s="38">
        <v>1559</v>
      </c>
      <c r="B1560" s="64">
        <v>19</v>
      </c>
      <c r="C1560" s="66"/>
      <c r="D1560" s="65"/>
      <c r="E1560" s="55"/>
      <c r="F1560" s="56"/>
      <c r="G1560" s="58"/>
      <c r="H1560" s="58"/>
      <c r="I1560" s="58"/>
      <c r="J1560" s="55"/>
      <c r="K1560" s="55"/>
      <c r="L1560" s="55"/>
      <c r="M1560" s="55"/>
      <c r="N1560" s="56"/>
      <c r="O1560" s="55"/>
      <c r="P1560" s="55"/>
      <c r="Q1560" s="55"/>
      <c r="R1560" s="55"/>
      <c r="S1560" s="55"/>
      <c r="T1560" s="54">
        <v>1</v>
      </c>
      <c r="U1560" s="53" t="s">
        <v>166</v>
      </c>
      <c r="V1560" s="40" t="s">
        <v>85</v>
      </c>
      <c r="W1560" s="15">
        <v>2</v>
      </c>
      <c r="X1560" s="15"/>
      <c r="Y1560" s="15"/>
      <c r="Z1560" s="15" t="s">
        <v>70</v>
      </c>
      <c r="AA1560" s="15"/>
      <c r="AB1560" s="5"/>
      <c r="AC1560" s="5"/>
      <c r="AD1560" s="5"/>
      <c r="AE1560" s="5"/>
      <c r="AF1560" s="5"/>
      <c r="AI1560"/>
      <c r="AJ1560" s="67"/>
      <c r="AK1560"/>
      <c r="AL1560" s="1"/>
      <c r="AM1560" s="1"/>
      <c r="AN1560" s="1"/>
      <c r="AO1560" s="39">
        <f t="shared" si="58"/>
        <v>0</v>
      </c>
      <c r="AP1560" s="39"/>
      <c r="AQ1560" s="39">
        <f t="shared" si="59"/>
        <v>0</v>
      </c>
      <c r="AR1560" s="1"/>
      <c r="AS1560" s="1"/>
      <c r="AT1560" s="1"/>
      <c r="AU1560" s="1"/>
      <c r="AV1560" s="1"/>
      <c r="AW1560" s="1"/>
      <c r="AX1560" s="1"/>
      <c r="AY1560" s="1"/>
      <c r="AZ1560" s="1"/>
      <c r="BA1560" s="1"/>
      <c r="BB1560" s="1"/>
      <c r="BC1560" s="1"/>
      <c r="BD1560" s="1"/>
      <c r="BE1560" s="1"/>
      <c r="BF1560" s="1"/>
      <c r="BG1560" s="1"/>
      <c r="BH1560" s="1"/>
      <c r="BI1560" s="1"/>
      <c r="BJ1560" s="1"/>
      <c r="BK1560" s="1"/>
      <c r="BL1560" s="1"/>
      <c r="BM1560" s="1"/>
      <c r="BN1560" s="1"/>
      <c r="BO1560" s="1"/>
      <c r="BP1560" s="1"/>
      <c r="BQ1560" s="1"/>
      <c r="BR1560" s="1"/>
      <c r="BS1560" s="1"/>
      <c r="BT1560" s="1"/>
      <c r="BU1560" s="1"/>
      <c r="BV1560" s="1"/>
      <c r="BW1560" s="1"/>
      <c r="BX1560" s="1"/>
      <c r="BY1560" s="1"/>
      <c r="BZ1560" s="1"/>
      <c r="CA1560" s="1"/>
      <c r="CB1560" s="1"/>
      <c r="CC1560" s="1"/>
      <c r="CD1560" s="1"/>
      <c r="CE1560" s="1"/>
      <c r="CF1560" s="1"/>
    </row>
    <row r="1561" spans="1:84" s="2" customFormat="1" ht="16.5" thickBot="1" x14ac:dyDescent="0.3">
      <c r="A1561" s="38">
        <v>1560</v>
      </c>
      <c r="B1561" s="64">
        <v>20</v>
      </c>
      <c r="C1561" s="74" t="s">
        <v>98</v>
      </c>
      <c r="D1561" s="71"/>
      <c r="E1561" s="58"/>
      <c r="F1561" s="73"/>
      <c r="G1561" s="59">
        <v>0</v>
      </c>
      <c r="H1561" s="58">
        <v>0</v>
      </c>
      <c r="I1561" s="58"/>
      <c r="J1561" s="55"/>
      <c r="K1561" s="55" t="s">
        <v>97</v>
      </c>
      <c r="L1561" s="55"/>
      <c r="M1561" s="55"/>
      <c r="N1561" s="56"/>
      <c r="O1561" s="55"/>
      <c r="P1561" s="55"/>
      <c r="Q1561" s="55"/>
      <c r="R1561" s="55"/>
      <c r="S1561" s="55"/>
      <c r="T1561" s="54">
        <v>1</v>
      </c>
      <c r="U1561" s="53" t="s">
        <v>166</v>
      </c>
      <c r="V1561" s="40" t="s">
        <v>85</v>
      </c>
      <c r="W1561" s="15">
        <v>2</v>
      </c>
      <c r="X1561" s="15"/>
      <c r="Y1561" s="15"/>
      <c r="Z1561" s="15" t="s">
        <v>70</v>
      </c>
      <c r="AA1561" s="15"/>
      <c r="AB1561" s="5"/>
      <c r="AC1561" s="5"/>
      <c r="AD1561" s="5"/>
      <c r="AE1561" s="5"/>
      <c r="AF1561" s="5"/>
      <c r="AI1561"/>
      <c r="AJ1561" s="67"/>
      <c r="AK1561"/>
      <c r="AL1561" s="1"/>
      <c r="AM1561" s="1"/>
      <c r="AN1561" s="1"/>
      <c r="AO1561" s="39">
        <f t="shared" si="58"/>
        <v>0</v>
      </c>
      <c r="AP1561" s="39"/>
      <c r="AQ1561" s="39">
        <f t="shared" si="59"/>
        <v>0</v>
      </c>
      <c r="AR1561" s="1"/>
      <c r="AS1561" s="1"/>
      <c r="AT1561" s="1"/>
      <c r="AU1561" s="1"/>
      <c r="AV1561" s="1"/>
      <c r="AW1561" s="1"/>
      <c r="AX1561" s="1"/>
      <c r="AY1561" s="1"/>
      <c r="AZ1561" s="1"/>
      <c r="BA1561" s="1"/>
      <c r="BB1561" s="1"/>
      <c r="BC1561" s="1"/>
      <c r="BD1561" s="1"/>
      <c r="BE1561" s="1"/>
      <c r="BF1561" s="1"/>
      <c r="BG1561" s="1"/>
      <c r="BH1561" s="1"/>
      <c r="BI1561" s="1"/>
      <c r="BJ1561" s="1"/>
      <c r="BK1561" s="1"/>
      <c r="BL1561" s="1"/>
      <c r="BM1561" s="1"/>
      <c r="BN1561" s="1"/>
      <c r="BO1561" s="1"/>
      <c r="BP1561" s="1"/>
      <c r="BQ1561" s="1"/>
      <c r="BR1561" s="1"/>
      <c r="BS1561" s="1"/>
      <c r="BT1561" s="1"/>
      <c r="BU1561" s="1"/>
      <c r="BV1561" s="1"/>
      <c r="BW1561" s="1"/>
      <c r="BX1561" s="1"/>
      <c r="BY1561" s="1"/>
      <c r="BZ1561" s="1"/>
      <c r="CA1561" s="1"/>
      <c r="CB1561" s="1"/>
      <c r="CC1561" s="1"/>
      <c r="CD1561" s="1"/>
      <c r="CE1561" s="1"/>
      <c r="CF1561" s="1"/>
    </row>
    <row r="1562" spans="1:84" s="2" customFormat="1" ht="16.5" thickBot="1" x14ac:dyDescent="0.3">
      <c r="A1562" s="38">
        <v>1561</v>
      </c>
      <c r="B1562" s="64">
        <v>21</v>
      </c>
      <c r="C1562" s="74" t="s">
        <v>96</v>
      </c>
      <c r="D1562" s="71"/>
      <c r="E1562" s="58"/>
      <c r="F1562" s="73"/>
      <c r="G1562" s="59">
        <v>0</v>
      </c>
      <c r="H1562" s="58">
        <v>0</v>
      </c>
      <c r="I1562" s="58"/>
      <c r="J1562" s="55"/>
      <c r="K1562" s="55" t="s">
        <v>95</v>
      </c>
      <c r="L1562" s="55"/>
      <c r="M1562" s="55"/>
      <c r="N1562" s="56"/>
      <c r="O1562" s="55"/>
      <c r="P1562" s="55"/>
      <c r="Q1562" s="55"/>
      <c r="R1562" s="55"/>
      <c r="S1562" s="55"/>
      <c r="T1562" s="54">
        <v>1</v>
      </c>
      <c r="U1562" s="53" t="s">
        <v>166</v>
      </c>
      <c r="V1562" s="40" t="s">
        <v>85</v>
      </c>
      <c r="W1562" s="15">
        <v>2</v>
      </c>
      <c r="X1562" s="15"/>
      <c r="Y1562" s="15"/>
      <c r="Z1562" s="15" t="s">
        <v>70</v>
      </c>
      <c r="AA1562" s="15"/>
      <c r="AB1562" s="5"/>
      <c r="AC1562" s="5"/>
      <c r="AD1562" s="5"/>
      <c r="AE1562" s="5"/>
      <c r="AF1562" s="5"/>
      <c r="AI1562"/>
      <c r="AJ1562" s="67"/>
      <c r="AK1562"/>
      <c r="AL1562" s="1"/>
      <c r="AM1562" s="1"/>
      <c r="AN1562" s="1"/>
      <c r="AO1562" s="39">
        <f t="shared" si="58"/>
        <v>0</v>
      </c>
      <c r="AP1562" s="39"/>
      <c r="AQ1562" s="39">
        <f t="shared" si="59"/>
        <v>0</v>
      </c>
      <c r="AR1562" s="1"/>
      <c r="AS1562" s="1"/>
      <c r="AT1562" s="1"/>
      <c r="AU1562" s="1"/>
      <c r="AV1562" s="1"/>
      <c r="AW1562" s="1"/>
      <c r="AX1562" s="1"/>
      <c r="AY1562" s="1"/>
      <c r="AZ1562" s="1"/>
      <c r="BA1562" s="1"/>
      <c r="BB1562" s="1"/>
      <c r="BC1562" s="1"/>
      <c r="BD1562" s="1"/>
      <c r="BE1562" s="1"/>
      <c r="BF1562" s="1"/>
      <c r="BG1562" s="1"/>
      <c r="BH1562" s="1"/>
      <c r="BI1562" s="1"/>
      <c r="BJ1562" s="1"/>
      <c r="BK1562" s="1"/>
      <c r="BL1562" s="1"/>
      <c r="BM1562" s="1"/>
      <c r="BN1562" s="1"/>
      <c r="BO1562" s="1"/>
      <c r="BP1562" s="1"/>
      <c r="BQ1562" s="1"/>
      <c r="BR1562" s="1"/>
      <c r="BS1562" s="1"/>
      <c r="BT1562" s="1"/>
      <c r="BU1562" s="1"/>
      <c r="BV1562" s="1"/>
      <c r="BW1562" s="1"/>
      <c r="BX1562" s="1"/>
      <c r="BY1562" s="1"/>
      <c r="BZ1562" s="1"/>
      <c r="CA1562" s="1"/>
      <c r="CB1562" s="1"/>
      <c r="CC1562" s="1"/>
      <c r="CD1562" s="1"/>
      <c r="CE1562" s="1"/>
      <c r="CF1562" s="1"/>
    </row>
    <row r="1563" spans="1:84" s="2" customFormat="1" ht="16.5" thickBot="1" x14ac:dyDescent="0.3">
      <c r="A1563" s="38">
        <v>1562</v>
      </c>
      <c r="B1563" s="64">
        <v>22</v>
      </c>
      <c r="C1563" s="74" t="s">
        <v>94</v>
      </c>
      <c r="D1563" s="71"/>
      <c r="E1563" s="58"/>
      <c r="F1563" s="73"/>
      <c r="G1563" s="59">
        <v>0</v>
      </c>
      <c r="H1563" s="58">
        <v>0</v>
      </c>
      <c r="I1563" s="58" t="s">
        <v>122</v>
      </c>
      <c r="J1563" s="55"/>
      <c r="K1563" s="55" t="s">
        <v>93</v>
      </c>
      <c r="L1563" s="55"/>
      <c r="M1563" s="55"/>
      <c r="N1563" s="56"/>
      <c r="O1563" s="55"/>
      <c r="P1563" s="55"/>
      <c r="Q1563" s="55"/>
      <c r="R1563" s="55"/>
      <c r="S1563" s="55"/>
      <c r="T1563" s="54">
        <v>1</v>
      </c>
      <c r="U1563" s="53" t="s">
        <v>166</v>
      </c>
      <c r="V1563" s="40" t="s">
        <v>85</v>
      </c>
      <c r="W1563" s="15">
        <v>2</v>
      </c>
      <c r="X1563" s="15"/>
      <c r="Y1563" s="15"/>
      <c r="Z1563" s="15" t="s">
        <v>70</v>
      </c>
      <c r="AA1563" s="15"/>
      <c r="AB1563" s="5"/>
      <c r="AC1563" s="5"/>
      <c r="AD1563" s="5"/>
      <c r="AE1563" s="5"/>
      <c r="AF1563" s="5"/>
      <c r="AI1563"/>
      <c r="AJ1563" s="67"/>
      <c r="AK1563"/>
      <c r="AL1563" s="1"/>
      <c r="AM1563" s="1"/>
      <c r="AN1563" s="1"/>
      <c r="AO1563" s="39">
        <f t="shared" si="58"/>
        <v>0</v>
      </c>
      <c r="AP1563" s="39"/>
      <c r="AQ1563" s="39">
        <f t="shared" si="59"/>
        <v>0</v>
      </c>
      <c r="AR1563" s="1"/>
      <c r="AS1563" s="1"/>
      <c r="AT1563" s="1"/>
      <c r="AU1563" s="1"/>
      <c r="AV1563" s="1"/>
      <c r="AW1563" s="1"/>
      <c r="AX1563" s="1"/>
      <c r="AY1563" s="1"/>
      <c r="AZ1563" s="1"/>
      <c r="BA1563" s="1"/>
      <c r="BB1563" s="1"/>
      <c r="BC1563" s="1"/>
      <c r="BD1563" s="1"/>
      <c r="BE1563" s="1"/>
      <c r="BF1563" s="1"/>
      <c r="BG1563" s="1"/>
      <c r="BH1563" s="1"/>
      <c r="BI1563" s="1"/>
      <c r="BJ1563" s="1"/>
      <c r="BK1563" s="1"/>
      <c r="BL1563" s="1"/>
      <c r="BM1563" s="1"/>
      <c r="BN1563" s="1"/>
      <c r="BO1563" s="1"/>
      <c r="BP1563" s="1"/>
      <c r="BQ1563" s="1"/>
      <c r="BR1563" s="1"/>
      <c r="BS1563" s="1"/>
      <c r="BT1563" s="1"/>
      <c r="BU1563" s="1"/>
      <c r="BV1563" s="1"/>
      <c r="BW1563" s="1"/>
      <c r="BX1563" s="1"/>
      <c r="BY1563" s="1"/>
      <c r="BZ1563" s="1"/>
      <c r="CA1563" s="1"/>
      <c r="CB1563" s="1"/>
      <c r="CC1563" s="1"/>
      <c r="CD1563" s="1"/>
      <c r="CE1563" s="1"/>
      <c r="CF1563" s="1"/>
    </row>
    <row r="1564" spans="1:84" s="2" customFormat="1" ht="16.5" thickBot="1" x14ac:dyDescent="0.3">
      <c r="A1564" s="38">
        <v>1563</v>
      </c>
      <c r="B1564" s="64">
        <v>23</v>
      </c>
      <c r="C1564" s="74" t="s">
        <v>77</v>
      </c>
      <c r="D1564" s="71"/>
      <c r="E1564" s="58"/>
      <c r="F1564" s="73"/>
      <c r="G1564" s="59">
        <v>0</v>
      </c>
      <c r="H1564" s="58">
        <v>0</v>
      </c>
      <c r="I1564" s="58"/>
      <c r="J1564" s="55"/>
      <c r="K1564" s="55" t="s">
        <v>77</v>
      </c>
      <c r="L1564" s="55"/>
      <c r="M1564" s="55"/>
      <c r="N1564" s="56"/>
      <c r="O1564" s="55"/>
      <c r="P1564" s="55"/>
      <c r="Q1564" s="55"/>
      <c r="R1564" s="55"/>
      <c r="S1564" s="55"/>
      <c r="T1564" s="54">
        <v>1</v>
      </c>
      <c r="U1564" s="53" t="s">
        <v>166</v>
      </c>
      <c r="V1564" s="40" t="s">
        <v>85</v>
      </c>
      <c r="W1564" s="15">
        <v>2</v>
      </c>
      <c r="X1564" s="15"/>
      <c r="Y1564" s="15"/>
      <c r="Z1564" s="15" t="s">
        <v>70</v>
      </c>
      <c r="AA1564" s="15"/>
      <c r="AB1564" s="5"/>
      <c r="AC1564" s="5"/>
      <c r="AD1564" s="5"/>
      <c r="AE1564" s="5"/>
      <c r="AF1564" s="5"/>
      <c r="AI1564"/>
      <c r="AJ1564" s="67"/>
      <c r="AK1564"/>
      <c r="AL1564" s="1"/>
      <c r="AM1564" s="1"/>
      <c r="AN1564" s="1"/>
      <c r="AO1564" s="39">
        <f t="shared" si="58"/>
        <v>0</v>
      </c>
      <c r="AP1564" s="39"/>
      <c r="AQ1564" s="39">
        <f t="shared" si="59"/>
        <v>0</v>
      </c>
      <c r="AR1564" s="1"/>
      <c r="AS1564" s="1"/>
      <c r="AT1564" s="1"/>
      <c r="AU1564" s="1"/>
      <c r="AV1564" s="1"/>
      <c r="AW1564" s="1"/>
      <c r="AX1564" s="1"/>
      <c r="AY1564" s="1"/>
      <c r="AZ1564" s="1"/>
      <c r="BA1564" s="1"/>
      <c r="BB1564" s="1"/>
      <c r="BC1564" s="1"/>
      <c r="BD1564" s="1"/>
      <c r="BE1564" s="1"/>
      <c r="BF1564" s="1"/>
      <c r="BG1564" s="1"/>
      <c r="BH1564" s="1"/>
      <c r="BI1564" s="1"/>
      <c r="BJ1564" s="1"/>
      <c r="BK1564" s="1"/>
      <c r="BL1564" s="1"/>
      <c r="BM1564" s="1"/>
      <c r="BN1564" s="1"/>
      <c r="BO1564" s="1"/>
      <c r="BP1564" s="1"/>
      <c r="BQ1564" s="1"/>
      <c r="BR1564" s="1"/>
      <c r="BS1564" s="1"/>
      <c r="BT1564" s="1"/>
      <c r="BU1564" s="1"/>
      <c r="BV1564" s="1"/>
      <c r="BW1564" s="1"/>
      <c r="BX1564" s="1"/>
      <c r="BY1564" s="1"/>
      <c r="BZ1564" s="1"/>
      <c r="CA1564" s="1"/>
      <c r="CB1564" s="1"/>
      <c r="CC1564" s="1"/>
      <c r="CD1564" s="1"/>
      <c r="CE1564" s="1"/>
      <c r="CF1564" s="1"/>
    </row>
    <row r="1565" spans="1:84" s="2" customFormat="1" ht="16.5" thickBot="1" x14ac:dyDescent="0.3">
      <c r="A1565" s="38">
        <v>1564</v>
      </c>
      <c r="B1565" s="64">
        <v>24</v>
      </c>
      <c r="C1565" s="72" t="s">
        <v>92</v>
      </c>
      <c r="D1565" s="71"/>
      <c r="E1565" s="68"/>
      <c r="F1565" s="70"/>
      <c r="G1565" s="59">
        <v>0</v>
      </c>
      <c r="H1565" s="69">
        <v>0</v>
      </c>
      <c r="I1565" s="69"/>
      <c r="J1565" s="68"/>
      <c r="K1565" s="68" t="s">
        <v>91</v>
      </c>
      <c r="L1565" s="55"/>
      <c r="M1565" s="55"/>
      <c r="N1565" s="56"/>
      <c r="O1565" s="55"/>
      <c r="P1565" s="55"/>
      <c r="Q1565" s="55"/>
      <c r="R1565" s="55"/>
      <c r="S1565" s="55"/>
      <c r="T1565" s="54">
        <v>1</v>
      </c>
      <c r="U1565" s="53" t="s">
        <v>166</v>
      </c>
      <c r="V1565" s="40" t="s">
        <v>85</v>
      </c>
      <c r="W1565" s="15">
        <v>2</v>
      </c>
      <c r="X1565" s="15"/>
      <c r="Y1565" s="15"/>
      <c r="Z1565" s="15" t="s">
        <v>70</v>
      </c>
      <c r="AA1565" s="15"/>
      <c r="AB1565" s="5"/>
      <c r="AC1565" s="5"/>
      <c r="AD1565" s="5"/>
      <c r="AE1565" s="5"/>
      <c r="AF1565" s="4"/>
      <c r="AG1565" s="3"/>
      <c r="AH1565" s="67"/>
      <c r="AI1565"/>
      <c r="AJ1565" s="67"/>
      <c r="AK1565"/>
      <c r="AL1565" s="1"/>
      <c r="AM1565" s="1"/>
      <c r="AN1565" s="1"/>
      <c r="AO1565" s="39">
        <f t="shared" si="58"/>
        <v>0</v>
      </c>
      <c r="AP1565" s="39"/>
      <c r="AQ1565" s="39">
        <f t="shared" si="59"/>
        <v>0</v>
      </c>
      <c r="AR1565" s="1"/>
      <c r="AS1565" s="1"/>
      <c r="AT1565" s="1"/>
      <c r="AU1565" s="1"/>
      <c r="AV1565" s="1"/>
      <c r="AW1565" s="1"/>
      <c r="AX1565" s="1"/>
      <c r="AY1565" s="1"/>
      <c r="AZ1565" s="1"/>
      <c r="BA1565" s="1"/>
      <c r="BB1565" s="1"/>
      <c r="BC1565" s="1"/>
      <c r="BD1565" s="1"/>
      <c r="BE1565" s="1"/>
      <c r="BF1565" s="1"/>
      <c r="BG1565" s="1"/>
      <c r="BH1565" s="1"/>
      <c r="BI1565" s="1"/>
      <c r="BJ1565" s="1"/>
      <c r="BK1565" s="1"/>
      <c r="BL1565" s="1"/>
      <c r="BM1565" s="1"/>
      <c r="BN1565" s="1"/>
      <c r="BO1565" s="1"/>
      <c r="BP1565" s="1"/>
      <c r="BQ1565" s="1"/>
      <c r="BR1565" s="1"/>
      <c r="BS1565" s="1"/>
      <c r="BT1565" s="1"/>
      <c r="BU1565" s="1"/>
      <c r="BV1565" s="1"/>
      <c r="BW1565" s="1"/>
      <c r="BX1565" s="1"/>
      <c r="BY1565" s="1"/>
      <c r="BZ1565" s="1"/>
      <c r="CA1565" s="1"/>
      <c r="CB1565" s="1"/>
      <c r="CC1565" s="1"/>
      <c r="CD1565" s="1"/>
      <c r="CE1565" s="1"/>
      <c r="CF1565" s="1"/>
    </row>
    <row r="1566" spans="1:84" s="2" customFormat="1" x14ac:dyDescent="0.25">
      <c r="A1566" s="38">
        <v>1565</v>
      </c>
      <c r="B1566" s="64">
        <v>25</v>
      </c>
      <c r="C1566" s="66"/>
      <c r="D1566" s="65"/>
      <c r="E1566" s="55"/>
      <c r="F1566" s="56"/>
      <c r="G1566" s="59"/>
      <c r="H1566" s="58"/>
      <c r="I1566" s="58"/>
      <c r="J1566" s="55"/>
      <c r="K1566" s="55"/>
      <c r="L1566" s="55"/>
      <c r="M1566" s="55"/>
      <c r="N1566" s="56"/>
      <c r="O1566" s="55"/>
      <c r="P1566" s="55"/>
      <c r="Q1566" s="55"/>
      <c r="R1566" s="55"/>
      <c r="S1566" s="55"/>
      <c r="T1566" s="54">
        <v>1</v>
      </c>
      <c r="U1566" s="53" t="s">
        <v>166</v>
      </c>
      <c r="V1566" s="40" t="s">
        <v>85</v>
      </c>
      <c r="W1566" s="15">
        <v>2</v>
      </c>
      <c r="X1566" s="15"/>
      <c r="Y1566" s="15"/>
      <c r="Z1566" s="15" t="s">
        <v>70</v>
      </c>
      <c r="AA1566" s="15"/>
      <c r="AB1566" s="5"/>
      <c r="AC1566" s="5"/>
      <c r="AD1566" s="5"/>
      <c r="AE1566" s="5"/>
      <c r="AF1566" s="4"/>
      <c r="AG1566" s="3"/>
      <c r="AH1566" s="67"/>
      <c r="AI1566"/>
      <c r="AJ1566" s="67"/>
      <c r="AK1566"/>
      <c r="AL1566" s="1"/>
      <c r="AM1566" s="1"/>
      <c r="AN1566" s="1"/>
      <c r="AO1566" s="39">
        <f t="shared" si="58"/>
        <v>0</v>
      </c>
      <c r="AP1566" s="39"/>
      <c r="AQ1566" s="39">
        <f t="shared" si="59"/>
        <v>0</v>
      </c>
      <c r="AR1566" s="1"/>
      <c r="AS1566" s="1"/>
      <c r="AT1566" s="1"/>
      <c r="AU1566" s="1"/>
      <c r="AV1566" s="1"/>
      <c r="AW1566" s="1"/>
      <c r="AX1566" s="1"/>
      <c r="AY1566" s="1"/>
      <c r="AZ1566" s="1"/>
      <c r="BA1566" s="1"/>
      <c r="BB1566" s="1"/>
      <c r="BC1566" s="1"/>
      <c r="BD1566" s="1"/>
      <c r="BE1566" s="1"/>
      <c r="BF1566" s="1"/>
      <c r="BG1566" s="1"/>
      <c r="BH1566" s="1"/>
      <c r="BI1566" s="1"/>
      <c r="BJ1566" s="1"/>
      <c r="BK1566" s="1"/>
      <c r="BL1566" s="1"/>
      <c r="BM1566" s="1"/>
      <c r="BN1566" s="1"/>
      <c r="BO1566" s="1"/>
      <c r="BP1566" s="1"/>
      <c r="BQ1566" s="1"/>
      <c r="BR1566" s="1"/>
      <c r="BS1566" s="1"/>
      <c r="BT1566" s="1"/>
      <c r="BU1566" s="1"/>
      <c r="BV1566" s="1"/>
      <c r="BW1566" s="1"/>
      <c r="BX1566" s="1"/>
      <c r="BY1566" s="1"/>
      <c r="BZ1566" s="1"/>
      <c r="CA1566" s="1"/>
      <c r="CB1566" s="1"/>
      <c r="CC1566" s="1"/>
      <c r="CD1566" s="1"/>
      <c r="CE1566" s="1"/>
      <c r="CF1566" s="1"/>
    </row>
    <row r="1567" spans="1:84" x14ac:dyDescent="0.25">
      <c r="A1567" s="38">
        <v>1566</v>
      </c>
      <c r="B1567" s="64">
        <v>26</v>
      </c>
      <c r="C1567" s="63" t="s">
        <v>90</v>
      </c>
      <c r="D1567" s="62"/>
      <c r="E1567" s="61">
        <f>SUBTOTAL(9,G1545:G1565)</f>
        <v>5</v>
      </c>
      <c r="F1567" s="60"/>
      <c r="G1567" s="59"/>
      <c r="H1567" s="58"/>
      <c r="I1567" s="57"/>
      <c r="J1567" s="55"/>
      <c r="K1567" s="55" t="s">
        <v>89</v>
      </c>
      <c r="L1567" s="55"/>
      <c r="M1567" s="55"/>
      <c r="N1567" s="56"/>
      <c r="O1567" s="55"/>
      <c r="P1567" s="55"/>
      <c r="Q1567" s="55"/>
      <c r="R1567" s="55"/>
      <c r="S1567" s="55"/>
      <c r="T1567" s="54">
        <v>1</v>
      </c>
      <c r="U1567" s="53" t="s">
        <v>166</v>
      </c>
      <c r="V1567" s="40" t="s">
        <v>85</v>
      </c>
      <c r="W1567" s="15">
        <v>2</v>
      </c>
      <c r="X1567" s="15"/>
      <c r="Y1567" s="15"/>
      <c r="Z1567" s="15" t="s">
        <v>70</v>
      </c>
      <c r="AA1567" s="15"/>
      <c r="AH1567" s="67"/>
      <c r="AI1567"/>
      <c r="AJ1567" s="67"/>
      <c r="AK1567"/>
      <c r="AO1567" s="39">
        <f t="shared" si="58"/>
        <v>0</v>
      </c>
      <c r="AP1567" s="39"/>
      <c r="AQ1567" s="39">
        <f t="shared" si="59"/>
        <v>0</v>
      </c>
    </row>
    <row r="1568" spans="1:84" ht="16.5" thickBot="1" x14ac:dyDescent="0.3">
      <c r="A1568" s="38">
        <v>1567</v>
      </c>
      <c r="B1568" s="52">
        <v>27</v>
      </c>
      <c r="C1568" s="51" t="s">
        <v>88</v>
      </c>
      <c r="D1568" s="50"/>
      <c r="E1568" s="49">
        <f>SUBTOTAL(9,H1545:H1565)</f>
        <v>5</v>
      </c>
      <c r="F1568" s="48">
        <f>SUBTOTAL(9,H1545:H1561)</f>
        <v>5</v>
      </c>
      <c r="G1568" s="47"/>
      <c r="H1568" s="46"/>
      <c r="I1568" s="46"/>
      <c r="J1568" s="45"/>
      <c r="K1568" s="43" t="s">
        <v>87</v>
      </c>
      <c r="L1568" s="43"/>
      <c r="M1568" s="43"/>
      <c r="N1568" s="44"/>
      <c r="O1568" s="43"/>
      <c r="P1568" s="43"/>
      <c r="Q1568" s="43"/>
      <c r="R1568" s="43"/>
      <c r="S1568" s="43"/>
      <c r="T1568" s="42">
        <v>1</v>
      </c>
      <c r="U1568" s="41" t="s">
        <v>166</v>
      </c>
      <c r="V1568" s="40" t="s">
        <v>85</v>
      </c>
      <c r="W1568" s="15">
        <v>2</v>
      </c>
      <c r="X1568" s="15"/>
      <c r="Y1568" s="15"/>
      <c r="Z1568" s="15" t="s">
        <v>70</v>
      </c>
      <c r="AA1568" s="15"/>
      <c r="AH1568" s="67"/>
      <c r="AI1568"/>
      <c r="AJ1568" s="67"/>
      <c r="AK1568"/>
      <c r="AO1568" s="39">
        <f t="shared" si="58"/>
        <v>0</v>
      </c>
      <c r="AP1568" s="39"/>
      <c r="AQ1568" s="39">
        <f t="shared" si="59"/>
        <v>0</v>
      </c>
    </row>
    <row r="1569" spans="1:43" ht="16.5" thickBot="1" x14ac:dyDescent="0.3">
      <c r="A1569" s="38">
        <v>1568</v>
      </c>
      <c r="G1569" s="13"/>
      <c r="U1569" s="2" t="s">
        <v>83</v>
      </c>
      <c r="V1569" s="40"/>
      <c r="W1569" s="15"/>
      <c r="X1569" s="15"/>
      <c r="Y1569" s="15"/>
      <c r="Z1569" s="15" t="s">
        <v>70</v>
      </c>
      <c r="AA1569" s="15"/>
      <c r="AH1569" s="67"/>
      <c r="AI1569"/>
      <c r="AJ1569" s="67"/>
      <c r="AK1569"/>
      <c r="AO1569" s="39">
        <f t="shared" si="58"/>
        <v>0</v>
      </c>
      <c r="AP1569" s="39"/>
      <c r="AQ1569" s="39">
        <f t="shared" si="59"/>
        <v>0</v>
      </c>
    </row>
    <row r="1570" spans="1:43" x14ac:dyDescent="0.25">
      <c r="A1570" s="38">
        <v>1569</v>
      </c>
      <c r="B1570" s="105">
        <v>1</v>
      </c>
      <c r="C1570" s="104" t="s">
        <v>12</v>
      </c>
      <c r="D1570" s="103"/>
      <c r="E1570" s="101"/>
      <c r="F1570" s="102"/>
      <c r="G1570" s="101" t="s">
        <v>164</v>
      </c>
      <c r="H1570" s="98"/>
      <c r="I1570" s="98"/>
      <c r="J1570" s="98"/>
      <c r="K1570" s="100" t="s">
        <v>118</v>
      </c>
      <c r="L1570" s="98"/>
      <c r="M1570" s="98"/>
      <c r="N1570" s="99"/>
      <c r="O1570" s="98"/>
      <c r="P1570" s="98"/>
      <c r="Q1570" s="98"/>
      <c r="R1570" s="98"/>
      <c r="S1570" s="98"/>
      <c r="T1570" s="97">
        <v>1</v>
      </c>
      <c r="U1570" s="96" t="s">
        <v>164</v>
      </c>
      <c r="V1570" s="40" t="s">
        <v>117</v>
      </c>
      <c r="W1570" s="15"/>
      <c r="X1570" s="15"/>
      <c r="Y1570" s="15"/>
      <c r="Z1570" s="15" t="s">
        <v>70</v>
      </c>
      <c r="AA1570" s="15"/>
      <c r="AH1570" s="67"/>
      <c r="AI1570"/>
      <c r="AJ1570" s="67"/>
      <c r="AK1570"/>
      <c r="AO1570" s="39">
        <f t="shared" si="58"/>
        <v>0</v>
      </c>
      <c r="AP1570" s="39"/>
      <c r="AQ1570" s="39">
        <f t="shared" si="59"/>
        <v>0</v>
      </c>
    </row>
    <row r="1571" spans="1:43" ht="16.5" thickBot="1" x14ac:dyDescent="0.3">
      <c r="A1571" s="38">
        <v>1570</v>
      </c>
      <c r="B1571" s="64">
        <v>2</v>
      </c>
      <c r="C1571" s="66" t="s">
        <v>116</v>
      </c>
      <c r="D1571" s="65"/>
      <c r="E1571" s="55"/>
      <c r="F1571" s="56"/>
      <c r="H1571" s="55"/>
      <c r="I1571" s="58"/>
      <c r="J1571" s="55"/>
      <c r="K1571" s="55" t="s">
        <v>115</v>
      </c>
      <c r="L1571" s="55"/>
      <c r="M1571" s="55"/>
      <c r="N1571" s="56"/>
      <c r="O1571" s="55"/>
      <c r="P1571" s="55"/>
      <c r="Q1571" s="55"/>
      <c r="R1571" s="55"/>
      <c r="S1571" s="55"/>
      <c r="T1571" s="54">
        <v>1</v>
      </c>
      <c r="U1571" s="53" t="s">
        <v>164</v>
      </c>
      <c r="V1571" s="40" t="s">
        <v>114</v>
      </c>
      <c r="W1571" s="15"/>
      <c r="X1571" s="15"/>
      <c r="Y1571" s="15"/>
      <c r="Z1571" s="15" t="s">
        <v>70</v>
      </c>
      <c r="AA1571" s="15"/>
      <c r="AH1571" s="67"/>
      <c r="AI1571"/>
      <c r="AJ1571" s="67"/>
      <c r="AK1571"/>
      <c r="AL1571" s="93"/>
      <c r="AM1571" s="93"/>
      <c r="AO1571" s="39">
        <f t="shared" si="58"/>
        <v>0</v>
      </c>
      <c r="AP1571" s="39"/>
      <c r="AQ1571" s="39">
        <f t="shared" si="59"/>
        <v>0</v>
      </c>
    </row>
    <row r="1572" spans="1:43" ht="21.75" thickBot="1" x14ac:dyDescent="0.3">
      <c r="A1572" s="38">
        <v>1571</v>
      </c>
      <c r="B1572" s="64">
        <v>3</v>
      </c>
      <c r="C1572" s="92" t="s">
        <v>113</v>
      </c>
      <c r="D1572" s="91" t="s">
        <v>112</v>
      </c>
      <c r="E1572" s="87" t="s">
        <v>111</v>
      </c>
      <c r="F1572" s="90" t="s">
        <v>110</v>
      </c>
      <c r="G1572" s="89"/>
      <c r="H1572" s="86"/>
      <c r="I1572" s="87"/>
      <c r="J1572" s="86"/>
      <c r="K1572" s="86" t="s">
        <v>103</v>
      </c>
      <c r="L1572" s="87">
        <v>1049</v>
      </c>
      <c r="M1572" s="87" t="s">
        <v>109</v>
      </c>
      <c r="N1572" s="88"/>
      <c r="O1572" s="87"/>
      <c r="P1572" s="87" t="s">
        <v>108</v>
      </c>
      <c r="Q1572" s="87">
        <v>2</v>
      </c>
      <c r="R1572" s="87"/>
      <c r="S1572" s="86"/>
      <c r="T1572" s="85">
        <v>1</v>
      </c>
      <c r="U1572" s="84" t="s">
        <v>164</v>
      </c>
      <c r="V1572" s="40" t="s">
        <v>102</v>
      </c>
      <c r="W1572" s="15">
        <v>2</v>
      </c>
      <c r="X1572" s="15"/>
      <c r="Y1572" s="15"/>
      <c r="Z1572" s="15" t="s">
        <v>70</v>
      </c>
      <c r="AA1572" s="15"/>
      <c r="AB1572" s="4">
        <v>211</v>
      </c>
      <c r="AC1572" s="5" t="s">
        <v>165</v>
      </c>
      <c r="AD1572" s="83" t="s">
        <v>107</v>
      </c>
      <c r="AH1572" s="67"/>
      <c r="AI1572"/>
      <c r="AJ1572" s="67"/>
      <c r="AK1572"/>
      <c r="AO1572" s="39" t="str">
        <f t="shared" si="58"/>
        <v>BOC District 2</v>
      </c>
      <c r="AP1572" s="39"/>
      <c r="AQ1572" s="39">
        <f t="shared" si="59"/>
        <v>0</v>
      </c>
    </row>
    <row r="1573" spans="1:43" thickBot="1" x14ac:dyDescent="0.3">
      <c r="A1573" s="38">
        <v>1572</v>
      </c>
      <c r="B1573" s="64">
        <v>4</v>
      </c>
      <c r="C1573" s="66" t="str">
        <f>IF(G1573=1,AO1573," ")</f>
        <v xml:space="preserve">Alicia Adams </v>
      </c>
      <c r="D1573" s="71"/>
      <c r="E1573" s="82">
        <v>1049</v>
      </c>
      <c r="F1573" s="80">
        <v>211</v>
      </c>
      <c r="G1573" s="58">
        <v>1</v>
      </c>
      <c r="H1573" s="58">
        <v>1</v>
      </c>
      <c r="I1573" s="58" t="str">
        <f>IF(C1573=$AI$5,$AJ$5," ")</f>
        <v>REP</v>
      </c>
      <c r="J1573" s="55" t="s">
        <v>104</v>
      </c>
      <c r="K1573" s="55" t="s">
        <v>103</v>
      </c>
      <c r="L1573" s="55"/>
      <c r="M1573" s="55"/>
      <c r="N1573" s="56"/>
      <c r="O1573" s="55"/>
      <c r="P1573" s="55"/>
      <c r="Q1573" s="55"/>
      <c r="R1573" s="55"/>
      <c r="S1573" s="55"/>
      <c r="T1573" s="54">
        <v>1</v>
      </c>
      <c r="U1573" s="53" t="s">
        <v>164</v>
      </c>
      <c r="V1573" s="40" t="s">
        <v>102</v>
      </c>
      <c r="W1573" s="15">
        <v>2</v>
      </c>
      <c r="X1573" s="15"/>
      <c r="Y1573" s="15"/>
      <c r="Z1573" s="15" t="s">
        <v>70</v>
      </c>
      <c r="AA1573" s="15"/>
      <c r="AH1573" s="67"/>
      <c r="AI1573"/>
      <c r="AJ1573" s="67"/>
      <c r="AK1573"/>
      <c r="AO1573" s="39" t="str">
        <f t="shared" si="58"/>
        <v xml:space="preserve">Alicia Adams </v>
      </c>
      <c r="AP1573" s="39"/>
      <c r="AQ1573" s="39">
        <f t="shared" si="59"/>
        <v>0</v>
      </c>
    </row>
    <row r="1574" spans="1:43" thickBot="1" x14ac:dyDescent="0.3">
      <c r="A1574" s="38">
        <v>1573</v>
      </c>
      <c r="B1574" s="64">
        <v>5</v>
      </c>
      <c r="C1574" s="66" t="str">
        <f>IF(G1574=1,AO1574," ")</f>
        <v>Erick Allen</v>
      </c>
      <c r="D1574" s="71"/>
      <c r="E1574" s="81">
        <v>1049</v>
      </c>
      <c r="F1574" s="80">
        <v>212</v>
      </c>
      <c r="G1574" s="58">
        <v>1</v>
      </c>
      <c r="H1574" s="58">
        <f>G1574</f>
        <v>1</v>
      </c>
      <c r="I1574" s="58" t="str">
        <f>IF(C1574=$AI$6,$AJ$6," ")</f>
        <v>DEM</v>
      </c>
      <c r="J1574" s="55" t="s">
        <v>104</v>
      </c>
      <c r="K1574" s="55" t="s">
        <v>103</v>
      </c>
      <c r="L1574" s="55"/>
      <c r="M1574" s="55"/>
      <c r="N1574" s="56"/>
      <c r="O1574" s="55"/>
      <c r="P1574" s="55"/>
      <c r="Q1574" s="55"/>
      <c r="R1574" s="55"/>
      <c r="S1574" s="55"/>
      <c r="T1574" s="54">
        <v>1</v>
      </c>
      <c r="U1574" s="53" t="s">
        <v>164</v>
      </c>
      <c r="V1574" s="40" t="s">
        <v>102</v>
      </c>
      <c r="W1574" s="15">
        <v>2</v>
      </c>
      <c r="X1574" s="15"/>
      <c r="Y1574" s="15"/>
      <c r="Z1574" s="15" t="s">
        <v>70</v>
      </c>
      <c r="AA1574" s="15"/>
      <c r="AB1574" s="4">
        <v>212</v>
      </c>
      <c r="AC1574" s="5" t="s">
        <v>165</v>
      </c>
      <c r="AD1574" s="5" t="s">
        <v>105</v>
      </c>
      <c r="AH1574" s="67"/>
      <c r="AI1574"/>
      <c r="AJ1574" s="67"/>
      <c r="AK1574"/>
      <c r="AO1574" s="39" t="str">
        <f t="shared" si="58"/>
        <v>Erick Allen</v>
      </c>
      <c r="AP1574" s="39"/>
      <c r="AQ1574" s="39">
        <f t="shared" si="59"/>
        <v>0</v>
      </c>
    </row>
    <row r="1575" spans="1:43" thickBot="1" x14ac:dyDescent="0.3">
      <c r="A1575" s="38">
        <v>1574</v>
      </c>
      <c r="B1575" s="64">
        <v>6</v>
      </c>
      <c r="C1575" s="66" t="str">
        <f>IF(G1575=1,AO1575," ")</f>
        <v>Jaha V. Howard</v>
      </c>
      <c r="D1575" s="71"/>
      <c r="E1575" s="81">
        <v>1049</v>
      </c>
      <c r="F1575" s="80">
        <v>212</v>
      </c>
      <c r="G1575" s="58">
        <v>1</v>
      </c>
      <c r="H1575" s="58">
        <f>G1575</f>
        <v>1</v>
      </c>
      <c r="I1575" s="58" t="str">
        <f>IF(C1575=$AI$7,$AJ$7," ")</f>
        <v>DEM</v>
      </c>
      <c r="J1575" s="55" t="s">
        <v>104</v>
      </c>
      <c r="K1575" s="55" t="s">
        <v>103</v>
      </c>
      <c r="L1575" s="55"/>
      <c r="M1575" s="55"/>
      <c r="N1575" s="56"/>
      <c r="O1575" s="55"/>
      <c r="P1575" s="55"/>
      <c r="Q1575" s="55"/>
      <c r="R1575" s="55"/>
      <c r="S1575" s="55"/>
      <c r="T1575" s="54">
        <v>1</v>
      </c>
      <c r="U1575" s="53" t="s">
        <v>164</v>
      </c>
      <c r="V1575" s="40" t="s">
        <v>102</v>
      </c>
      <c r="W1575" s="15">
        <v>2</v>
      </c>
      <c r="X1575" s="15"/>
      <c r="Y1575" s="15"/>
      <c r="Z1575" s="15" t="s">
        <v>70</v>
      </c>
      <c r="AA1575" s="15"/>
      <c r="AJ1575" s="67"/>
      <c r="AK1575"/>
      <c r="AO1575" s="39" t="str">
        <f t="shared" si="58"/>
        <v>Jaha V. Howard</v>
      </c>
      <c r="AP1575" s="39"/>
      <c r="AQ1575" s="39">
        <f t="shared" si="59"/>
        <v>0</v>
      </c>
    </row>
    <row r="1576" spans="1:43" thickBot="1" x14ac:dyDescent="0.3">
      <c r="A1576" s="38">
        <v>1575</v>
      </c>
      <c r="B1576" s="64">
        <v>7</v>
      </c>
      <c r="C1576" s="66" t="str">
        <f>IF(G1576=1,AO1576," ")</f>
        <v>Tanisha Whorton</v>
      </c>
      <c r="D1576" s="71"/>
      <c r="E1576" s="81">
        <v>1049</v>
      </c>
      <c r="F1576" s="80">
        <v>212</v>
      </c>
      <c r="G1576" s="58">
        <v>1</v>
      </c>
      <c r="H1576" s="58">
        <f>G1576</f>
        <v>1</v>
      </c>
      <c r="I1576" s="58" t="str">
        <f>IF(C1576=$AI$8,$AJ$8," ")</f>
        <v>DEM</v>
      </c>
      <c r="J1576" s="55" t="s">
        <v>104</v>
      </c>
      <c r="K1576" s="55" t="s">
        <v>103</v>
      </c>
      <c r="L1576" s="55"/>
      <c r="M1576" s="55"/>
      <c r="N1576" s="56"/>
      <c r="O1576" s="55"/>
      <c r="P1576" s="55"/>
      <c r="Q1576" s="55"/>
      <c r="R1576" s="55"/>
      <c r="S1576" s="55"/>
      <c r="T1576" s="54">
        <v>1</v>
      </c>
      <c r="U1576" s="53" t="s">
        <v>164</v>
      </c>
      <c r="V1576" s="40" t="s">
        <v>102</v>
      </c>
      <c r="W1576" s="15">
        <v>2</v>
      </c>
      <c r="X1576" s="15"/>
      <c r="Y1576" s="15"/>
      <c r="Z1576" s="15" t="s">
        <v>70</v>
      </c>
      <c r="AA1576" s="15"/>
      <c r="AI1576"/>
      <c r="AJ1576" s="67"/>
      <c r="AK1576"/>
      <c r="AO1576" s="39" t="str">
        <f t="shared" si="58"/>
        <v>Tanisha Whorton</v>
      </c>
      <c r="AP1576" s="39"/>
      <c r="AQ1576" s="39">
        <f t="shared" si="59"/>
        <v>0</v>
      </c>
    </row>
    <row r="1577" spans="1:43" thickBot="1" x14ac:dyDescent="0.3">
      <c r="A1577" s="38">
        <v>1576</v>
      </c>
      <c r="B1577" s="64">
        <v>8</v>
      </c>
      <c r="C1577" s="66" t="str">
        <f>IF(G1577=1,AO1577," ")</f>
        <v>Tracy Stevenson</v>
      </c>
      <c r="D1577" s="71"/>
      <c r="E1577" s="81">
        <v>1049</v>
      </c>
      <c r="F1577" s="80">
        <v>212</v>
      </c>
      <c r="G1577" s="58">
        <v>1</v>
      </c>
      <c r="H1577" s="58">
        <f>G1577</f>
        <v>1</v>
      </c>
      <c r="I1577" s="58" t="str">
        <f>IF(C1577=$AI$9,$AJ$9," ")</f>
        <v>DEM</v>
      </c>
      <c r="J1577" s="55" t="s">
        <v>104</v>
      </c>
      <c r="K1577" s="55" t="s">
        <v>103</v>
      </c>
      <c r="L1577" s="55"/>
      <c r="M1577" s="55"/>
      <c r="N1577" s="56"/>
      <c r="O1577" s="55"/>
      <c r="P1577" s="55"/>
      <c r="Q1577" s="55"/>
      <c r="R1577" s="55"/>
      <c r="S1577" s="55"/>
      <c r="T1577" s="54">
        <v>1</v>
      </c>
      <c r="U1577" s="53" t="s">
        <v>164</v>
      </c>
      <c r="V1577" s="40" t="s">
        <v>102</v>
      </c>
      <c r="W1577" s="15">
        <v>2</v>
      </c>
      <c r="X1577" s="15"/>
      <c r="Y1577" s="15"/>
      <c r="Z1577" s="15" t="s">
        <v>70</v>
      </c>
      <c r="AA1577" s="15"/>
      <c r="AI1577"/>
      <c r="AJ1577" s="67"/>
      <c r="AK1577"/>
      <c r="AO1577" s="39" t="str">
        <f t="shared" si="58"/>
        <v>Tracy Stevenson</v>
      </c>
      <c r="AP1577" s="39"/>
      <c r="AQ1577" s="39">
        <f t="shared" si="59"/>
        <v>0</v>
      </c>
    </row>
    <row r="1578" spans="1:43" ht="15" x14ac:dyDescent="0.25">
      <c r="A1578" s="38">
        <v>1577</v>
      </c>
      <c r="B1578" s="64">
        <v>9</v>
      </c>
      <c r="C1578" s="74" t="str">
        <f>IF(G1578=1,AQ1578,IF(G1578="BLK",$AI$17," "))</f>
        <v xml:space="preserve"> </v>
      </c>
      <c r="D1578" s="129"/>
      <c r="E1578" s="55"/>
      <c r="F1578" s="56"/>
      <c r="G1578" s="58"/>
      <c r="H1578" s="58"/>
      <c r="I1578" s="58" t="str">
        <f>IF(C1578=$AI$10,$AJ$10," ")</f>
        <v xml:space="preserve"> </v>
      </c>
      <c r="J1578" s="55"/>
      <c r="K1578" s="55" t="s">
        <v>103</v>
      </c>
      <c r="L1578" s="55"/>
      <c r="M1578" s="55"/>
      <c r="N1578" s="56"/>
      <c r="O1578" s="55"/>
      <c r="P1578" s="55"/>
      <c r="Q1578" s="55"/>
      <c r="R1578" s="55"/>
      <c r="S1578" s="55"/>
      <c r="T1578" s="54">
        <v>1</v>
      </c>
      <c r="U1578" s="53" t="s">
        <v>164</v>
      </c>
      <c r="V1578" s="40" t="s">
        <v>102</v>
      </c>
      <c r="W1578" s="15">
        <v>2</v>
      </c>
      <c r="X1578" s="15"/>
      <c r="Y1578" s="15"/>
      <c r="Z1578" s="15" t="s">
        <v>70</v>
      </c>
      <c r="AA1578" s="15"/>
      <c r="AI1578"/>
      <c r="AJ1578" s="67"/>
      <c r="AK1578"/>
      <c r="AO1578" s="39" t="str">
        <f t="shared" si="58"/>
        <v>BLANK</v>
      </c>
      <c r="AP1578" s="39"/>
      <c r="AQ1578" s="39">
        <f t="shared" si="59"/>
        <v>0</v>
      </c>
    </row>
    <row r="1579" spans="1:43" ht="15" x14ac:dyDescent="0.25">
      <c r="A1579" s="38">
        <v>1578</v>
      </c>
      <c r="B1579" s="64">
        <v>10</v>
      </c>
      <c r="C1579" s="66" t="str">
        <f>IF(G1579=1,AO1579," ")</f>
        <v xml:space="preserve"> </v>
      </c>
      <c r="D1579" s="65"/>
      <c r="E1579" s="55"/>
      <c r="F1579" s="56"/>
      <c r="G1579" s="58"/>
      <c r="H1579" s="58"/>
      <c r="I1579" s="58" t="str">
        <f>IF(C1579=$AI$10,$AJ$10," ")</f>
        <v xml:space="preserve"> </v>
      </c>
      <c r="J1579" s="55"/>
      <c r="K1579" s="55" t="s">
        <v>103</v>
      </c>
      <c r="L1579" s="55"/>
      <c r="M1579" s="55"/>
      <c r="N1579" s="56"/>
      <c r="O1579" s="55"/>
      <c r="P1579" s="55"/>
      <c r="Q1579" s="55"/>
      <c r="R1579" s="55"/>
      <c r="S1579" s="55"/>
      <c r="T1579" s="54">
        <v>1</v>
      </c>
      <c r="U1579" s="53" t="s">
        <v>164</v>
      </c>
      <c r="V1579" s="40" t="s">
        <v>102</v>
      </c>
      <c r="W1579" s="15">
        <v>2</v>
      </c>
      <c r="X1579" s="15"/>
      <c r="Y1579" s="15"/>
      <c r="Z1579" s="15" t="s">
        <v>70</v>
      </c>
      <c r="AA1579" s="15"/>
      <c r="AI1579"/>
      <c r="AJ1579" s="67"/>
      <c r="AK1579"/>
      <c r="AO1579" s="39" t="str">
        <f t="shared" si="58"/>
        <v>Write In</v>
      </c>
      <c r="AP1579" s="39"/>
      <c r="AQ1579" s="39">
        <f t="shared" si="59"/>
        <v>0</v>
      </c>
    </row>
    <row r="1580" spans="1:43" hidden="1" x14ac:dyDescent="0.25">
      <c r="A1580" s="75">
        <v>1579</v>
      </c>
      <c r="B1580" s="64">
        <v>11</v>
      </c>
      <c r="C1580" s="79" t="s">
        <v>101</v>
      </c>
      <c r="D1580" s="78"/>
      <c r="E1580" s="55"/>
      <c r="F1580" s="56"/>
      <c r="G1580" s="59"/>
      <c r="H1580" s="58"/>
      <c r="I1580" s="58"/>
      <c r="J1580" s="55"/>
      <c r="K1580" s="55" t="s">
        <v>100</v>
      </c>
      <c r="L1580" s="55"/>
      <c r="M1580" s="55"/>
      <c r="N1580" s="56"/>
      <c r="O1580" s="55"/>
      <c r="P1580" s="55"/>
      <c r="Q1580" s="55"/>
      <c r="R1580" s="55"/>
      <c r="S1580" s="55"/>
      <c r="T1580" s="55"/>
      <c r="U1580" s="53" t="s">
        <v>164</v>
      </c>
      <c r="V1580" s="40" t="s">
        <v>99</v>
      </c>
      <c r="W1580" s="15"/>
      <c r="X1580" s="15"/>
      <c r="Y1580" s="15"/>
      <c r="Z1580" s="15" t="s">
        <v>70</v>
      </c>
      <c r="AA1580" s="15"/>
      <c r="AE1580" s="83"/>
      <c r="AI1580"/>
      <c r="AJ1580" s="67"/>
      <c r="AK1580"/>
      <c r="AO1580" s="39">
        <f t="shared" si="58"/>
        <v>0</v>
      </c>
      <c r="AP1580" s="39"/>
      <c r="AQ1580" s="39" t="str">
        <f t="shared" si="59"/>
        <v>BOC District 4</v>
      </c>
    </row>
    <row r="1581" spans="1:43" ht="15" hidden="1" x14ac:dyDescent="0.25">
      <c r="A1581" s="75">
        <v>1580</v>
      </c>
      <c r="B1581" s="64">
        <v>12</v>
      </c>
      <c r="C1581" s="66" t="str">
        <f>IF(G1581=1,AQ1581," ")</f>
        <v xml:space="preserve"> </v>
      </c>
      <c r="D1581" s="65"/>
      <c r="E1581" s="55"/>
      <c r="F1581" s="56"/>
      <c r="G1581" s="58"/>
      <c r="H1581" s="58"/>
      <c r="I1581" s="58" t="str">
        <f>IF(C1581=$AI$13,$AJ$13," ")</f>
        <v xml:space="preserve"> </v>
      </c>
      <c r="J1581" s="55"/>
      <c r="K1581" s="55" t="s">
        <v>100</v>
      </c>
      <c r="L1581" s="55"/>
      <c r="M1581" s="55"/>
      <c r="N1581" s="56"/>
      <c r="O1581" s="55"/>
      <c r="P1581" s="55"/>
      <c r="Q1581" s="55"/>
      <c r="R1581" s="55"/>
      <c r="S1581" s="55"/>
      <c r="T1581" s="55"/>
      <c r="U1581" s="53" t="s">
        <v>164</v>
      </c>
      <c r="V1581" s="40" t="s">
        <v>99</v>
      </c>
      <c r="W1581" s="15"/>
      <c r="X1581" s="15"/>
      <c r="Y1581" s="15"/>
      <c r="Z1581" s="15" t="s">
        <v>70</v>
      </c>
      <c r="AA1581" s="15"/>
      <c r="AI1581"/>
      <c r="AJ1581" s="67"/>
      <c r="AK1581"/>
      <c r="AO1581" s="39">
        <f t="shared" si="58"/>
        <v>0</v>
      </c>
      <c r="AP1581" s="39"/>
      <c r="AQ1581" s="39" t="str">
        <f t="shared" si="59"/>
        <v>Julien Grhas</v>
      </c>
    </row>
    <row r="1582" spans="1:43" ht="15" hidden="1" x14ac:dyDescent="0.25">
      <c r="A1582" s="75">
        <v>1581</v>
      </c>
      <c r="B1582" s="64">
        <v>13</v>
      </c>
      <c r="C1582" s="66" t="str">
        <f>IF(G1582=1,AQ1582," ")</f>
        <v xml:space="preserve"> </v>
      </c>
      <c r="D1582" s="65"/>
      <c r="E1582" s="55"/>
      <c r="F1582" s="56"/>
      <c r="G1582" s="58"/>
      <c r="H1582" s="58"/>
      <c r="I1582" s="58" t="str">
        <f>IF(C1582=$AI$14,$AJ$14," ")</f>
        <v xml:space="preserve"> </v>
      </c>
      <c r="J1582" s="55"/>
      <c r="K1582" s="55" t="s">
        <v>100</v>
      </c>
      <c r="L1582" s="55"/>
      <c r="M1582" s="55"/>
      <c r="N1582" s="56"/>
      <c r="O1582" s="55"/>
      <c r="P1582" s="55"/>
      <c r="Q1582" s="55"/>
      <c r="R1582" s="55"/>
      <c r="S1582" s="55"/>
      <c r="T1582" s="55"/>
      <c r="U1582" s="53" t="s">
        <v>164</v>
      </c>
      <c r="V1582" s="40" t="s">
        <v>99</v>
      </c>
      <c r="W1582" s="15"/>
      <c r="X1582" s="15"/>
      <c r="Y1582" s="15"/>
      <c r="Z1582" s="15" t="s">
        <v>70</v>
      </c>
      <c r="AA1582" s="15"/>
      <c r="AI1582"/>
      <c r="AJ1582" s="67"/>
      <c r="AK1582"/>
      <c r="AO1582" s="39">
        <f t="shared" si="58"/>
        <v>0</v>
      </c>
      <c r="AP1582" s="39"/>
      <c r="AQ1582" s="39" t="str">
        <f t="shared" si="59"/>
        <v>Matthew Hardwick</v>
      </c>
    </row>
    <row r="1583" spans="1:43" ht="15" hidden="1" x14ac:dyDescent="0.25">
      <c r="A1583" s="75">
        <v>1582</v>
      </c>
      <c r="B1583" s="64">
        <v>14</v>
      </c>
      <c r="C1583" s="66" t="str">
        <f>IF(G1583=1,AQ1583," ")</f>
        <v xml:space="preserve"> </v>
      </c>
      <c r="D1583" s="65"/>
      <c r="E1583" s="55"/>
      <c r="F1583" s="56"/>
      <c r="G1583" s="58"/>
      <c r="H1583" s="58"/>
      <c r="I1583" s="58" t="str">
        <f>IF(C1583=$AI$15,$AJ$15," ")</f>
        <v xml:space="preserve"> </v>
      </c>
      <c r="J1583" s="55"/>
      <c r="K1583" s="55" t="s">
        <v>100</v>
      </c>
      <c r="L1583" s="55"/>
      <c r="M1583" s="55"/>
      <c r="N1583" s="56"/>
      <c r="O1583" s="55"/>
      <c r="P1583" s="55"/>
      <c r="Q1583" s="55"/>
      <c r="R1583" s="55"/>
      <c r="S1583" s="55"/>
      <c r="T1583" s="55"/>
      <c r="U1583" s="53" t="s">
        <v>164</v>
      </c>
      <c r="V1583" s="40" t="s">
        <v>99</v>
      </c>
      <c r="W1583" s="15"/>
      <c r="X1583" s="15"/>
      <c r="Y1583" s="15"/>
      <c r="Z1583" s="15" t="s">
        <v>70</v>
      </c>
      <c r="AA1583" s="15"/>
      <c r="AI1583"/>
      <c r="AJ1583" s="67"/>
      <c r="AK1583"/>
      <c r="AO1583" s="39">
        <f t="shared" si="58"/>
        <v>0</v>
      </c>
      <c r="AP1583" s="39"/>
      <c r="AQ1583" s="39" t="str">
        <f t="shared" si="59"/>
        <v>Yashica Marshall</v>
      </c>
    </row>
    <row r="1584" spans="1:43" ht="15" hidden="1" x14ac:dyDescent="0.25">
      <c r="A1584" s="75">
        <v>1583</v>
      </c>
      <c r="B1584" s="64">
        <v>15</v>
      </c>
      <c r="C1584" s="66" t="str">
        <f>IF(G1584=1,AQ1584," ")</f>
        <v xml:space="preserve"> </v>
      </c>
      <c r="D1584" s="65"/>
      <c r="E1584" s="55"/>
      <c r="F1584" s="56"/>
      <c r="G1584" s="58"/>
      <c r="H1584" s="58"/>
      <c r="I1584" s="58" t="str">
        <f>IF(C1584=$AI$16,$AJ$16," ")</f>
        <v xml:space="preserve"> </v>
      </c>
      <c r="J1584" s="55"/>
      <c r="K1584" s="55" t="s">
        <v>100</v>
      </c>
      <c r="L1584" s="55"/>
      <c r="M1584" s="55"/>
      <c r="N1584" s="56"/>
      <c r="O1584" s="55"/>
      <c r="P1584" s="55"/>
      <c r="Q1584" s="55"/>
      <c r="R1584" s="55"/>
      <c r="S1584" s="55"/>
      <c r="T1584" s="55"/>
      <c r="U1584" s="53" t="s">
        <v>164</v>
      </c>
      <c r="V1584" s="40" t="s">
        <v>99</v>
      </c>
      <c r="W1584" s="15"/>
      <c r="X1584" s="15"/>
      <c r="Y1584" s="15"/>
      <c r="Z1584" s="15" t="s">
        <v>70</v>
      </c>
      <c r="AA1584" s="15"/>
      <c r="AI1584"/>
      <c r="AJ1584" s="67"/>
      <c r="AK1584"/>
      <c r="AO1584" s="39">
        <f t="shared" si="58"/>
        <v>0</v>
      </c>
      <c r="AP1584" s="39"/>
      <c r="AQ1584" s="39" t="str">
        <f t="shared" si="59"/>
        <v>Monique Sheffield</v>
      </c>
    </row>
    <row r="1585" spans="1:43" ht="15" hidden="1" x14ac:dyDescent="0.25">
      <c r="A1585" s="75">
        <v>1584</v>
      </c>
      <c r="B1585" s="64">
        <v>16</v>
      </c>
      <c r="C1585" s="74" t="str">
        <f>IF(G1585=1,AQ1585,IF(G1585="BLK",$AI$17," "))</f>
        <v xml:space="preserve"> </v>
      </c>
      <c r="D1585" s="129"/>
      <c r="E1585" s="55"/>
      <c r="F1585" s="56"/>
      <c r="G1585" s="58"/>
      <c r="H1585" s="58"/>
      <c r="I1585" s="58" t="str">
        <f>IF(C1585=$AI$17,$AJ$17," ")</f>
        <v xml:space="preserve"> </v>
      </c>
      <c r="J1585" s="55"/>
      <c r="K1585" s="55" t="s">
        <v>100</v>
      </c>
      <c r="L1585" s="55"/>
      <c r="M1585" s="55"/>
      <c r="N1585" s="56"/>
      <c r="O1585" s="55"/>
      <c r="P1585" s="55"/>
      <c r="Q1585" s="55"/>
      <c r="R1585" s="55"/>
      <c r="S1585" s="55"/>
      <c r="T1585" s="55"/>
      <c r="U1585" s="53" t="s">
        <v>164</v>
      </c>
      <c r="V1585" s="40" t="s">
        <v>99</v>
      </c>
      <c r="W1585" s="15"/>
      <c r="X1585" s="15"/>
      <c r="Y1585" s="15"/>
      <c r="Z1585" s="15" t="s">
        <v>70</v>
      </c>
      <c r="AA1585" s="15"/>
      <c r="AI1585"/>
      <c r="AJ1585" s="67"/>
      <c r="AK1585"/>
      <c r="AO1585" s="39">
        <f t="shared" si="58"/>
        <v>0</v>
      </c>
      <c r="AP1585" s="39"/>
      <c r="AQ1585" s="39" t="str">
        <f t="shared" si="59"/>
        <v>BLANK</v>
      </c>
    </row>
    <row r="1586" spans="1:43" ht="15" hidden="1" x14ac:dyDescent="0.25">
      <c r="A1586" s="75">
        <v>1585</v>
      </c>
      <c r="B1586" s="64">
        <v>17</v>
      </c>
      <c r="C1586" s="66" t="str">
        <f>IF(G1586=1,AQ1586," ")</f>
        <v xml:space="preserve"> </v>
      </c>
      <c r="D1586" s="65"/>
      <c r="E1586" s="55"/>
      <c r="F1586" s="56"/>
      <c r="G1586" s="58"/>
      <c r="H1586" s="58"/>
      <c r="I1586" s="58" t="str">
        <f>IF(C1586=$AI$18,$AJ$18," ")</f>
        <v xml:space="preserve"> </v>
      </c>
      <c r="J1586" s="55"/>
      <c r="K1586" s="55" t="s">
        <v>100</v>
      </c>
      <c r="L1586" s="55"/>
      <c r="M1586" s="55"/>
      <c r="N1586" s="56"/>
      <c r="O1586" s="55"/>
      <c r="P1586" s="55"/>
      <c r="Q1586" s="55"/>
      <c r="R1586" s="55"/>
      <c r="S1586" s="55"/>
      <c r="T1586" s="55"/>
      <c r="U1586" s="53" t="s">
        <v>164</v>
      </c>
      <c r="V1586" s="40" t="s">
        <v>99</v>
      </c>
      <c r="W1586" s="15"/>
      <c r="X1586" s="15"/>
      <c r="Y1586" s="15"/>
      <c r="Z1586" s="15" t="s">
        <v>70</v>
      </c>
      <c r="AA1586" s="15"/>
      <c r="AI1586"/>
      <c r="AJ1586" s="67"/>
      <c r="AK1586"/>
      <c r="AO1586" s="39">
        <f t="shared" si="58"/>
        <v>0</v>
      </c>
      <c r="AP1586" s="39"/>
      <c r="AQ1586" s="39" t="str">
        <f t="shared" si="59"/>
        <v>BLANK</v>
      </c>
    </row>
    <row r="1587" spans="1:43" ht="15" hidden="1" x14ac:dyDescent="0.25">
      <c r="A1587" s="75">
        <v>1586</v>
      </c>
      <c r="B1587" s="64">
        <v>18</v>
      </c>
      <c r="C1587" s="66" t="str">
        <f>IF(G1587=1,AQ1587," ")</f>
        <v xml:space="preserve"> </v>
      </c>
      <c r="D1587" s="65"/>
      <c r="E1587" s="55"/>
      <c r="F1587" s="56"/>
      <c r="G1587" s="58"/>
      <c r="H1587" s="58"/>
      <c r="I1587" s="58" t="str">
        <f>IF(C1587=$AI$19,$AJ$19," ")</f>
        <v xml:space="preserve"> </v>
      </c>
      <c r="J1587" s="55"/>
      <c r="K1587" s="55" t="s">
        <v>100</v>
      </c>
      <c r="L1587" s="55"/>
      <c r="M1587" s="55"/>
      <c r="N1587" s="56"/>
      <c r="O1587" s="55"/>
      <c r="P1587" s="55"/>
      <c r="Q1587" s="55"/>
      <c r="R1587" s="55"/>
      <c r="S1587" s="55"/>
      <c r="T1587" s="55"/>
      <c r="U1587" s="53" t="s">
        <v>164</v>
      </c>
      <c r="V1587" s="40" t="s">
        <v>99</v>
      </c>
      <c r="W1587" s="15"/>
      <c r="X1587" s="15"/>
      <c r="Y1587" s="15"/>
      <c r="Z1587" s="15" t="s">
        <v>70</v>
      </c>
      <c r="AA1587" s="15"/>
      <c r="AI1587"/>
      <c r="AJ1587" s="67"/>
      <c r="AK1587"/>
      <c r="AO1587" s="39">
        <f t="shared" si="58"/>
        <v>0</v>
      </c>
      <c r="AP1587" s="39"/>
      <c r="AQ1587" s="39" t="str">
        <f t="shared" si="59"/>
        <v>Write In</v>
      </c>
    </row>
    <row r="1588" spans="1:43" thickBot="1" x14ac:dyDescent="0.3">
      <c r="A1588" s="38">
        <v>1587</v>
      </c>
      <c r="B1588" s="64">
        <v>19</v>
      </c>
      <c r="C1588" s="66"/>
      <c r="D1588" s="65"/>
      <c r="E1588" s="55"/>
      <c r="F1588" s="56"/>
      <c r="G1588" s="58"/>
      <c r="H1588" s="58"/>
      <c r="I1588" s="58"/>
      <c r="J1588" s="55"/>
      <c r="K1588" s="55"/>
      <c r="L1588" s="55"/>
      <c r="M1588" s="55"/>
      <c r="N1588" s="56"/>
      <c r="O1588" s="55"/>
      <c r="P1588" s="55"/>
      <c r="Q1588" s="55"/>
      <c r="R1588" s="55"/>
      <c r="S1588" s="55"/>
      <c r="T1588" s="54">
        <v>1</v>
      </c>
      <c r="U1588" s="53" t="s">
        <v>164</v>
      </c>
      <c r="V1588" s="40" t="s">
        <v>85</v>
      </c>
      <c r="W1588" s="15">
        <v>2</v>
      </c>
      <c r="X1588" s="15"/>
      <c r="Y1588" s="15"/>
      <c r="Z1588" s="15" t="s">
        <v>70</v>
      </c>
      <c r="AA1588" s="15"/>
      <c r="AI1588"/>
      <c r="AJ1588" s="67"/>
      <c r="AK1588"/>
      <c r="AO1588" s="39">
        <f t="shared" si="58"/>
        <v>0</v>
      </c>
      <c r="AP1588" s="39"/>
      <c r="AQ1588" s="39">
        <f t="shared" si="59"/>
        <v>0</v>
      </c>
    </row>
    <row r="1589" spans="1:43" ht="16.5" thickBot="1" x14ac:dyDescent="0.3">
      <c r="A1589" s="38">
        <v>1588</v>
      </c>
      <c r="B1589" s="64">
        <v>20</v>
      </c>
      <c r="C1589" s="74" t="s">
        <v>98</v>
      </c>
      <c r="D1589" s="71"/>
      <c r="E1589" s="58"/>
      <c r="F1589" s="73"/>
      <c r="G1589" s="59">
        <v>0</v>
      </c>
      <c r="H1589" s="59">
        <v>0</v>
      </c>
      <c r="I1589" s="58"/>
      <c r="J1589" s="55"/>
      <c r="K1589" s="55" t="s">
        <v>97</v>
      </c>
      <c r="L1589" s="55"/>
      <c r="M1589" s="55"/>
      <c r="N1589" s="56"/>
      <c r="O1589" s="55"/>
      <c r="P1589" s="55"/>
      <c r="Q1589" s="55"/>
      <c r="R1589" s="55"/>
      <c r="S1589" s="55"/>
      <c r="T1589" s="54">
        <v>1</v>
      </c>
      <c r="U1589" s="53" t="s">
        <v>164</v>
      </c>
      <c r="V1589" s="40" t="s">
        <v>85</v>
      </c>
      <c r="W1589" s="15">
        <v>2</v>
      </c>
      <c r="X1589" s="15"/>
      <c r="Y1589" s="15"/>
      <c r="Z1589" s="15" t="s">
        <v>70</v>
      </c>
      <c r="AA1589" s="15"/>
      <c r="AI1589"/>
      <c r="AJ1589" s="67"/>
      <c r="AK1589"/>
      <c r="AO1589" s="39">
        <f t="shared" si="58"/>
        <v>0</v>
      </c>
      <c r="AP1589" s="39"/>
      <c r="AQ1589" s="39">
        <f t="shared" si="59"/>
        <v>0</v>
      </c>
    </row>
    <row r="1590" spans="1:43" ht="16.5" thickBot="1" x14ac:dyDescent="0.3">
      <c r="A1590" s="38">
        <v>1589</v>
      </c>
      <c r="B1590" s="64">
        <v>21</v>
      </c>
      <c r="C1590" s="74" t="s">
        <v>96</v>
      </c>
      <c r="D1590" s="71"/>
      <c r="E1590" s="58"/>
      <c r="F1590" s="73"/>
      <c r="G1590" s="59">
        <v>0</v>
      </c>
      <c r="H1590" s="59">
        <v>0</v>
      </c>
      <c r="I1590" s="58"/>
      <c r="J1590" s="55"/>
      <c r="K1590" s="55" t="s">
        <v>95</v>
      </c>
      <c r="L1590" s="55"/>
      <c r="M1590" s="55"/>
      <c r="N1590" s="56"/>
      <c r="O1590" s="55"/>
      <c r="P1590" s="55"/>
      <c r="Q1590" s="55"/>
      <c r="R1590" s="55"/>
      <c r="S1590" s="55"/>
      <c r="T1590" s="54">
        <v>1</v>
      </c>
      <c r="U1590" s="53" t="s">
        <v>164</v>
      </c>
      <c r="V1590" s="40" t="s">
        <v>85</v>
      </c>
      <c r="W1590" s="15">
        <v>2</v>
      </c>
      <c r="X1590" s="15"/>
      <c r="Y1590" s="15"/>
      <c r="Z1590" s="15" t="s">
        <v>70</v>
      </c>
      <c r="AA1590" s="15"/>
      <c r="AI1590"/>
      <c r="AJ1590" s="67"/>
      <c r="AK1590"/>
      <c r="AO1590" s="39">
        <f t="shared" si="58"/>
        <v>0</v>
      </c>
      <c r="AP1590" s="39"/>
      <c r="AQ1590" s="39">
        <f t="shared" si="59"/>
        <v>0</v>
      </c>
    </row>
    <row r="1591" spans="1:43" ht="16.5" thickBot="1" x14ac:dyDescent="0.3">
      <c r="A1591" s="38">
        <v>1590</v>
      </c>
      <c r="B1591" s="64">
        <v>22</v>
      </c>
      <c r="C1591" s="74" t="s">
        <v>94</v>
      </c>
      <c r="D1591" s="71"/>
      <c r="E1591" s="58"/>
      <c r="F1591" s="73"/>
      <c r="G1591" s="59">
        <v>0</v>
      </c>
      <c r="H1591" s="59">
        <v>0</v>
      </c>
      <c r="I1591" s="58"/>
      <c r="J1591" s="55"/>
      <c r="K1591" s="55" t="s">
        <v>93</v>
      </c>
      <c r="L1591" s="55"/>
      <c r="M1591" s="55"/>
      <c r="N1591" s="56"/>
      <c r="O1591" s="55"/>
      <c r="P1591" s="55"/>
      <c r="Q1591" s="55"/>
      <c r="R1591" s="55"/>
      <c r="S1591" s="55"/>
      <c r="T1591" s="54">
        <v>1</v>
      </c>
      <c r="U1591" s="53" t="s">
        <v>164</v>
      </c>
      <c r="V1591" s="40" t="s">
        <v>85</v>
      </c>
      <c r="W1591" s="15">
        <v>2</v>
      </c>
      <c r="X1591" s="15"/>
      <c r="Y1591" s="15"/>
      <c r="Z1591" s="15" t="s">
        <v>70</v>
      </c>
      <c r="AA1591" s="15"/>
      <c r="AI1591"/>
      <c r="AJ1591" s="67"/>
      <c r="AK1591"/>
      <c r="AO1591" s="39">
        <f t="shared" si="58"/>
        <v>0</v>
      </c>
      <c r="AP1591" s="39"/>
      <c r="AQ1591" s="39">
        <f t="shared" si="59"/>
        <v>0</v>
      </c>
    </row>
    <row r="1592" spans="1:43" ht="16.5" thickBot="1" x14ac:dyDescent="0.3">
      <c r="A1592" s="38">
        <v>1591</v>
      </c>
      <c r="B1592" s="64">
        <v>23</v>
      </c>
      <c r="C1592" s="74" t="s">
        <v>77</v>
      </c>
      <c r="D1592" s="71"/>
      <c r="E1592" s="58"/>
      <c r="F1592" s="73"/>
      <c r="G1592" s="59">
        <v>0</v>
      </c>
      <c r="H1592" s="59">
        <v>0</v>
      </c>
      <c r="I1592" s="58"/>
      <c r="J1592" s="55"/>
      <c r="K1592" s="55" t="s">
        <v>77</v>
      </c>
      <c r="L1592" s="55"/>
      <c r="M1592" s="55"/>
      <c r="N1592" s="56"/>
      <c r="O1592" s="55"/>
      <c r="P1592" s="55"/>
      <c r="Q1592" s="55"/>
      <c r="R1592" s="55"/>
      <c r="S1592" s="55"/>
      <c r="T1592" s="54">
        <v>1</v>
      </c>
      <c r="U1592" s="53" t="s">
        <v>164</v>
      </c>
      <c r="V1592" s="40" t="s">
        <v>85</v>
      </c>
      <c r="W1592" s="15">
        <v>2</v>
      </c>
      <c r="X1592" s="15"/>
      <c r="Y1592" s="15"/>
      <c r="Z1592" s="15" t="s">
        <v>70</v>
      </c>
      <c r="AA1592" s="15"/>
      <c r="AI1592"/>
      <c r="AJ1592" s="67"/>
      <c r="AK1592"/>
      <c r="AO1592" s="39">
        <f t="shared" si="58"/>
        <v>0</v>
      </c>
      <c r="AP1592" s="39"/>
      <c r="AQ1592" s="39">
        <f t="shared" si="59"/>
        <v>0</v>
      </c>
    </row>
    <row r="1593" spans="1:43" ht="16.5" thickBot="1" x14ac:dyDescent="0.3">
      <c r="A1593" s="38">
        <v>1592</v>
      </c>
      <c r="B1593" s="64">
        <v>24</v>
      </c>
      <c r="C1593" s="72" t="s">
        <v>92</v>
      </c>
      <c r="D1593" s="71"/>
      <c r="E1593" s="68"/>
      <c r="F1593" s="70"/>
      <c r="G1593" s="59">
        <v>0</v>
      </c>
      <c r="H1593" s="59">
        <v>0</v>
      </c>
      <c r="I1593" s="69"/>
      <c r="J1593" s="68"/>
      <c r="K1593" s="68" t="s">
        <v>91</v>
      </c>
      <c r="L1593" s="55"/>
      <c r="M1593" s="55"/>
      <c r="N1593" s="56"/>
      <c r="O1593" s="55"/>
      <c r="P1593" s="55"/>
      <c r="Q1593" s="55"/>
      <c r="R1593" s="55"/>
      <c r="S1593" s="55"/>
      <c r="T1593" s="54">
        <v>1</v>
      </c>
      <c r="U1593" s="53" t="s">
        <v>164</v>
      </c>
      <c r="V1593" s="40" t="s">
        <v>85</v>
      </c>
      <c r="W1593" s="15">
        <v>2</v>
      </c>
      <c r="X1593" s="15"/>
      <c r="Y1593" s="15"/>
      <c r="Z1593" s="15" t="s">
        <v>70</v>
      </c>
      <c r="AA1593" s="15"/>
      <c r="AI1593"/>
      <c r="AJ1593" s="67"/>
      <c r="AK1593"/>
      <c r="AO1593" s="39">
        <f t="shared" si="58"/>
        <v>0</v>
      </c>
      <c r="AP1593" s="39"/>
      <c r="AQ1593" s="39">
        <f t="shared" si="59"/>
        <v>0</v>
      </c>
    </row>
    <row r="1594" spans="1:43" x14ac:dyDescent="0.25">
      <c r="A1594" s="38">
        <v>1593</v>
      </c>
      <c r="B1594" s="64">
        <v>25</v>
      </c>
      <c r="C1594" s="66"/>
      <c r="D1594" s="65"/>
      <c r="E1594" s="55"/>
      <c r="F1594" s="56"/>
      <c r="G1594" s="59"/>
      <c r="H1594" s="58"/>
      <c r="I1594" s="58"/>
      <c r="J1594" s="55"/>
      <c r="K1594" s="55"/>
      <c r="L1594" s="55"/>
      <c r="M1594" s="55"/>
      <c r="N1594" s="56"/>
      <c r="O1594" s="55"/>
      <c r="P1594" s="55"/>
      <c r="Q1594" s="55"/>
      <c r="R1594" s="55"/>
      <c r="S1594" s="55"/>
      <c r="T1594" s="54">
        <v>1</v>
      </c>
      <c r="U1594" s="53" t="s">
        <v>164</v>
      </c>
      <c r="V1594" s="40" t="s">
        <v>85</v>
      </c>
      <c r="W1594" s="15">
        <v>2</v>
      </c>
      <c r="X1594" s="15"/>
      <c r="Y1594" s="15"/>
      <c r="Z1594" s="15" t="s">
        <v>70</v>
      </c>
      <c r="AA1594" s="15"/>
      <c r="AH1594" s="67"/>
      <c r="AI1594"/>
      <c r="AJ1594" s="67"/>
      <c r="AK1594"/>
      <c r="AO1594" s="39">
        <f t="shared" si="58"/>
        <v>0</v>
      </c>
      <c r="AP1594" s="39"/>
      <c r="AQ1594" s="39">
        <f t="shared" si="59"/>
        <v>0</v>
      </c>
    </row>
    <row r="1595" spans="1:43" x14ac:dyDescent="0.25">
      <c r="A1595" s="38">
        <v>1594</v>
      </c>
      <c r="B1595" s="64">
        <v>26</v>
      </c>
      <c r="C1595" s="63" t="s">
        <v>90</v>
      </c>
      <c r="D1595" s="62"/>
      <c r="E1595" s="61">
        <f>SUBTOTAL(9,G1573:G1593)</f>
        <v>5</v>
      </c>
      <c r="F1595" s="60"/>
      <c r="G1595" s="59"/>
      <c r="H1595" s="58"/>
      <c r="I1595" s="57"/>
      <c r="J1595" s="55"/>
      <c r="K1595" s="55" t="s">
        <v>89</v>
      </c>
      <c r="L1595" s="55"/>
      <c r="M1595" s="55"/>
      <c r="N1595" s="56"/>
      <c r="O1595" s="55"/>
      <c r="P1595" s="55"/>
      <c r="Q1595" s="55"/>
      <c r="R1595" s="55"/>
      <c r="S1595" s="55"/>
      <c r="T1595" s="54">
        <v>1</v>
      </c>
      <c r="U1595" s="53" t="s">
        <v>164</v>
      </c>
      <c r="V1595" s="40" t="s">
        <v>85</v>
      </c>
      <c r="W1595" s="15">
        <v>2</v>
      </c>
      <c r="X1595" s="15"/>
      <c r="Y1595" s="15"/>
      <c r="Z1595" s="15" t="s">
        <v>70</v>
      </c>
      <c r="AA1595" s="15"/>
      <c r="AH1595" s="67"/>
      <c r="AI1595"/>
      <c r="AJ1595" s="67"/>
      <c r="AK1595"/>
      <c r="AO1595" s="39">
        <f t="shared" si="58"/>
        <v>0</v>
      </c>
      <c r="AP1595" s="39"/>
      <c r="AQ1595" s="39">
        <f t="shared" si="59"/>
        <v>0</v>
      </c>
    </row>
    <row r="1596" spans="1:43" ht="16.5" thickBot="1" x14ac:dyDescent="0.3">
      <c r="A1596" s="38">
        <v>1595</v>
      </c>
      <c r="B1596" s="52">
        <v>27</v>
      </c>
      <c r="C1596" s="51" t="s">
        <v>88</v>
      </c>
      <c r="D1596" s="50"/>
      <c r="E1596" s="49">
        <f>SUBTOTAL(9,H1573:H1593)</f>
        <v>5</v>
      </c>
      <c r="F1596" s="48">
        <f>SUBTOTAL(9,H1573:H1589)</f>
        <v>5</v>
      </c>
      <c r="G1596" s="47"/>
      <c r="H1596" s="46"/>
      <c r="I1596" s="46"/>
      <c r="J1596" s="45"/>
      <c r="K1596" s="43" t="s">
        <v>87</v>
      </c>
      <c r="L1596" s="43"/>
      <c r="M1596" s="43"/>
      <c r="N1596" s="44"/>
      <c r="O1596" s="43"/>
      <c r="P1596" s="43"/>
      <c r="Q1596" s="43"/>
      <c r="R1596" s="43"/>
      <c r="S1596" s="43"/>
      <c r="T1596" s="42">
        <v>1</v>
      </c>
      <c r="U1596" s="41" t="s">
        <v>164</v>
      </c>
      <c r="V1596" s="40" t="s">
        <v>85</v>
      </c>
      <c r="W1596" s="15">
        <v>2</v>
      </c>
      <c r="X1596" s="15"/>
      <c r="Y1596" s="15"/>
      <c r="Z1596" s="15" t="s">
        <v>70</v>
      </c>
      <c r="AA1596" s="15"/>
      <c r="AH1596" s="67"/>
      <c r="AI1596"/>
      <c r="AJ1596" s="67"/>
      <c r="AK1596"/>
      <c r="AO1596" s="39">
        <f t="shared" si="58"/>
        <v>0</v>
      </c>
      <c r="AP1596" s="39"/>
      <c r="AQ1596" s="39">
        <f t="shared" si="59"/>
        <v>0</v>
      </c>
    </row>
    <row r="1597" spans="1:43" ht="16.5" thickBot="1" x14ac:dyDescent="0.3">
      <c r="A1597" s="38">
        <v>1596</v>
      </c>
      <c r="G1597" s="13"/>
      <c r="U1597" s="2" t="s">
        <v>83</v>
      </c>
      <c r="V1597" s="40"/>
      <c r="W1597" s="15"/>
      <c r="X1597" s="15"/>
      <c r="Y1597" s="15"/>
      <c r="Z1597" s="15" t="s">
        <v>70</v>
      </c>
      <c r="AA1597" s="15"/>
      <c r="AH1597" s="67"/>
      <c r="AI1597"/>
      <c r="AJ1597" s="67"/>
      <c r="AK1597"/>
      <c r="AO1597" s="39">
        <f t="shared" si="58"/>
        <v>0</v>
      </c>
      <c r="AP1597" s="39"/>
      <c r="AQ1597" s="39">
        <f t="shared" si="59"/>
        <v>0</v>
      </c>
    </row>
    <row r="1598" spans="1:43" x14ac:dyDescent="0.25">
      <c r="A1598" s="38">
        <v>1597</v>
      </c>
      <c r="B1598" s="105">
        <v>1</v>
      </c>
      <c r="C1598" s="104" t="s">
        <v>10</v>
      </c>
      <c r="D1598" s="103"/>
      <c r="E1598" s="101"/>
      <c r="F1598" s="102"/>
      <c r="G1598" s="101" t="s">
        <v>161</v>
      </c>
      <c r="H1598" s="98"/>
      <c r="I1598" s="98"/>
      <c r="J1598" s="98"/>
      <c r="K1598" s="100" t="s">
        <v>118</v>
      </c>
      <c r="L1598" s="98"/>
      <c r="M1598" s="98"/>
      <c r="N1598" s="99"/>
      <c r="O1598" s="98"/>
      <c r="P1598" s="98"/>
      <c r="Q1598" s="98"/>
      <c r="R1598" s="98"/>
      <c r="S1598" s="98"/>
      <c r="T1598" s="97">
        <v>1</v>
      </c>
      <c r="U1598" s="96" t="s">
        <v>161</v>
      </c>
      <c r="V1598" s="40" t="s">
        <v>145</v>
      </c>
      <c r="W1598" s="15"/>
      <c r="X1598" s="15"/>
      <c r="Y1598" s="15"/>
      <c r="Z1598" s="15" t="s">
        <v>70</v>
      </c>
      <c r="AA1598" s="15"/>
      <c r="AH1598" s="67"/>
      <c r="AI1598"/>
      <c r="AJ1598" s="67"/>
      <c r="AK1598"/>
      <c r="AO1598" s="39">
        <f t="shared" si="58"/>
        <v>0</v>
      </c>
      <c r="AP1598" s="39"/>
      <c r="AQ1598" s="39">
        <f t="shared" si="59"/>
        <v>0</v>
      </c>
    </row>
    <row r="1599" spans="1:43" ht="16.5" thickBot="1" x14ac:dyDescent="0.3">
      <c r="A1599" s="38">
        <v>1598</v>
      </c>
      <c r="B1599" s="64">
        <v>2</v>
      </c>
      <c r="C1599" s="66" t="s">
        <v>116</v>
      </c>
      <c r="D1599" s="65"/>
      <c r="E1599" s="55"/>
      <c r="F1599" s="56"/>
      <c r="H1599" s="55"/>
      <c r="I1599" s="58"/>
      <c r="J1599" s="55"/>
      <c r="K1599" s="55" t="s">
        <v>115</v>
      </c>
      <c r="L1599" s="55"/>
      <c r="M1599" s="55"/>
      <c r="N1599" s="56"/>
      <c r="O1599" s="55"/>
      <c r="P1599" s="55"/>
      <c r="Q1599" s="55"/>
      <c r="R1599" s="55"/>
      <c r="S1599" s="55"/>
      <c r="T1599" s="54">
        <v>1</v>
      </c>
      <c r="U1599" s="53" t="s">
        <v>161</v>
      </c>
      <c r="V1599" s="40" t="s">
        <v>144</v>
      </c>
      <c r="W1599" s="15"/>
      <c r="X1599" s="15"/>
      <c r="Y1599" s="15"/>
      <c r="Z1599" s="15" t="s">
        <v>70</v>
      </c>
      <c r="AA1599" s="15"/>
      <c r="AH1599" s="67"/>
      <c r="AI1599"/>
      <c r="AJ1599" s="67"/>
      <c r="AK1599"/>
      <c r="AL1599" s="93"/>
      <c r="AM1599" s="93"/>
      <c r="AO1599" s="39">
        <f t="shared" si="58"/>
        <v>0</v>
      </c>
      <c r="AP1599" s="39"/>
      <c r="AQ1599" s="39">
        <f t="shared" si="59"/>
        <v>0</v>
      </c>
    </row>
    <row r="1600" spans="1:43" ht="21.75" thickBot="1" x14ac:dyDescent="0.3">
      <c r="A1600" s="38">
        <v>1599</v>
      </c>
      <c r="B1600" s="64">
        <v>3</v>
      </c>
      <c r="C1600" s="92" t="s">
        <v>113</v>
      </c>
      <c r="D1600" s="91" t="s">
        <v>112</v>
      </c>
      <c r="E1600" s="87" t="s">
        <v>111</v>
      </c>
      <c r="F1600" s="90" t="s">
        <v>110</v>
      </c>
      <c r="G1600" s="89"/>
      <c r="H1600" s="86"/>
      <c r="I1600" s="87"/>
      <c r="J1600" s="86"/>
      <c r="K1600" s="86" t="s">
        <v>103</v>
      </c>
      <c r="L1600" s="87">
        <v>1045</v>
      </c>
      <c r="M1600" s="87"/>
      <c r="N1600" s="88" t="s">
        <v>109</v>
      </c>
      <c r="O1600" s="87"/>
      <c r="P1600" s="87" t="s">
        <v>109</v>
      </c>
      <c r="Q1600" s="116">
        <v>2</v>
      </c>
      <c r="R1600" s="87"/>
      <c r="S1600" s="86"/>
      <c r="T1600" s="85">
        <v>1</v>
      </c>
      <c r="U1600" s="84" t="s">
        <v>161</v>
      </c>
      <c r="V1600" s="40" t="s">
        <v>138</v>
      </c>
      <c r="W1600" s="15">
        <v>2</v>
      </c>
      <c r="X1600" s="15"/>
      <c r="Y1600" s="15"/>
      <c r="Z1600" s="15" t="s">
        <v>70</v>
      </c>
      <c r="AA1600" s="15"/>
      <c r="AH1600" s="67"/>
      <c r="AI1600"/>
      <c r="AJ1600" s="67"/>
      <c r="AK1600"/>
      <c r="AL1600" s="93"/>
      <c r="AM1600" s="93"/>
      <c r="AO1600" s="39" t="str">
        <f t="shared" si="58"/>
        <v>BOC District 2</v>
      </c>
      <c r="AP1600" s="39"/>
      <c r="AQ1600" s="39">
        <f t="shared" si="59"/>
        <v>0</v>
      </c>
    </row>
    <row r="1601" spans="1:84" thickBot="1" x14ac:dyDescent="0.3">
      <c r="A1601" s="38">
        <v>1600</v>
      </c>
      <c r="B1601" s="64">
        <v>4</v>
      </c>
      <c r="C1601" s="66" t="str">
        <f>IF(G1601=1,AO1601," ")</f>
        <v xml:space="preserve">Alicia Adams </v>
      </c>
      <c r="D1601" s="71"/>
      <c r="E1601" s="82">
        <v>1045</v>
      </c>
      <c r="F1601" s="80">
        <v>213</v>
      </c>
      <c r="G1601" s="58">
        <v>1</v>
      </c>
      <c r="H1601" s="58">
        <v>1</v>
      </c>
      <c r="I1601" s="58" t="str">
        <f>IF(C1601=$AI$5,$AJ$5," ")</f>
        <v>REP</v>
      </c>
      <c r="J1601" s="55" t="s">
        <v>104</v>
      </c>
      <c r="K1601" s="55" t="s">
        <v>103</v>
      </c>
      <c r="L1601" s="55"/>
      <c r="M1601" s="55"/>
      <c r="N1601" s="56"/>
      <c r="O1601" s="55"/>
      <c r="P1601" s="55"/>
      <c r="Q1601" s="55"/>
      <c r="R1601" s="55"/>
      <c r="S1601" s="55"/>
      <c r="T1601" s="54">
        <v>1</v>
      </c>
      <c r="U1601" s="53" t="s">
        <v>161</v>
      </c>
      <c r="V1601" s="40" t="s">
        <v>138</v>
      </c>
      <c r="W1601" s="15">
        <v>2</v>
      </c>
      <c r="X1601" s="15"/>
      <c r="Y1601" s="15"/>
      <c r="Z1601" s="15" t="s">
        <v>70</v>
      </c>
      <c r="AA1601" s="15"/>
      <c r="AI1601"/>
      <c r="AJ1601" s="67"/>
      <c r="AK1601"/>
      <c r="AO1601" s="39" t="str">
        <f t="shared" si="58"/>
        <v xml:space="preserve">Alicia Adams </v>
      </c>
      <c r="AP1601" s="39"/>
      <c r="AQ1601" s="39">
        <f t="shared" si="59"/>
        <v>0</v>
      </c>
    </row>
    <row r="1602" spans="1:84" thickBot="1" x14ac:dyDescent="0.3">
      <c r="A1602" s="38">
        <v>1601</v>
      </c>
      <c r="B1602" s="64">
        <v>5</v>
      </c>
      <c r="C1602" s="66" t="str">
        <f>IF(G1602=1,AO1602," ")</f>
        <v>Erick Allen</v>
      </c>
      <c r="D1602" s="71"/>
      <c r="E1602" s="81">
        <v>1045</v>
      </c>
      <c r="F1602" s="80">
        <v>214</v>
      </c>
      <c r="G1602" s="58">
        <v>1</v>
      </c>
      <c r="H1602" s="58">
        <f>G1602</f>
        <v>1</v>
      </c>
      <c r="I1602" s="58" t="str">
        <f>IF(C1602=$AI$6,$AJ$6," ")</f>
        <v>DEM</v>
      </c>
      <c r="J1602" s="55" t="s">
        <v>104</v>
      </c>
      <c r="K1602" s="55" t="s">
        <v>103</v>
      </c>
      <c r="L1602" s="55"/>
      <c r="M1602" s="55"/>
      <c r="N1602" s="56"/>
      <c r="O1602" s="55"/>
      <c r="P1602" s="55"/>
      <c r="Q1602" s="55"/>
      <c r="R1602" s="55"/>
      <c r="S1602" s="55"/>
      <c r="T1602" s="54">
        <v>1</v>
      </c>
      <c r="U1602" s="53" t="s">
        <v>161</v>
      </c>
      <c r="V1602" s="40" t="s">
        <v>138</v>
      </c>
      <c r="W1602" s="15">
        <v>2</v>
      </c>
      <c r="X1602" s="15"/>
      <c r="Y1602" s="15"/>
      <c r="Z1602" s="15" t="s">
        <v>70</v>
      </c>
      <c r="AA1602" s="15"/>
      <c r="AI1602"/>
      <c r="AJ1602" s="67"/>
      <c r="AK1602"/>
      <c r="AO1602" s="39" t="str">
        <f t="shared" ref="AO1602:AO1665" si="60">_xlfn.XLOOKUP(B1602,$AH$4:$AH$11,$AI$4:$AI$11,0)</f>
        <v>Erick Allen</v>
      </c>
      <c r="AP1602" s="39"/>
      <c r="AQ1602" s="39">
        <f t="shared" si="59"/>
        <v>0</v>
      </c>
    </row>
    <row r="1603" spans="1:84" thickBot="1" x14ac:dyDescent="0.3">
      <c r="A1603" s="38">
        <v>1602</v>
      </c>
      <c r="B1603" s="64">
        <v>6</v>
      </c>
      <c r="C1603" s="66" t="str">
        <f>IF(G1603=1,AO1603," ")</f>
        <v>Jaha V. Howard</v>
      </c>
      <c r="D1603" s="71"/>
      <c r="E1603" s="81">
        <v>1045</v>
      </c>
      <c r="F1603" s="80">
        <v>214</v>
      </c>
      <c r="G1603" s="58">
        <v>1</v>
      </c>
      <c r="H1603" s="58">
        <f>G1603</f>
        <v>1</v>
      </c>
      <c r="I1603" s="58" t="str">
        <f>IF(C1603=$AI$7,$AJ$7," ")</f>
        <v>DEM</v>
      </c>
      <c r="J1603" s="55" t="s">
        <v>104</v>
      </c>
      <c r="K1603" s="55" t="s">
        <v>103</v>
      </c>
      <c r="L1603" s="55"/>
      <c r="M1603" s="55"/>
      <c r="N1603" s="56"/>
      <c r="O1603" s="55"/>
      <c r="P1603" s="55"/>
      <c r="Q1603" s="55"/>
      <c r="R1603" s="55"/>
      <c r="S1603" s="55"/>
      <c r="T1603" s="54">
        <v>1</v>
      </c>
      <c r="U1603" s="53" t="s">
        <v>161</v>
      </c>
      <c r="V1603" s="40" t="s">
        <v>138</v>
      </c>
      <c r="W1603" s="15">
        <v>2</v>
      </c>
      <c r="X1603" s="15"/>
      <c r="Y1603" s="15"/>
      <c r="Z1603" s="15" t="s">
        <v>70</v>
      </c>
      <c r="AA1603" s="15"/>
      <c r="AI1603"/>
      <c r="AJ1603" s="67"/>
      <c r="AK1603"/>
      <c r="AO1603" s="39" t="str">
        <f t="shared" si="60"/>
        <v>Jaha V. Howard</v>
      </c>
      <c r="AP1603" s="39"/>
      <c r="AQ1603" s="39">
        <f t="shared" si="59"/>
        <v>0</v>
      </c>
    </row>
    <row r="1604" spans="1:84" thickBot="1" x14ac:dyDescent="0.3">
      <c r="A1604" s="38">
        <v>1603</v>
      </c>
      <c r="B1604" s="64">
        <v>7</v>
      </c>
      <c r="C1604" s="66" t="str">
        <f>IF(G1604=1,AO1604," ")</f>
        <v>Tanisha Whorton</v>
      </c>
      <c r="D1604" s="71"/>
      <c r="E1604" s="81">
        <v>1045</v>
      </c>
      <c r="F1604" s="80">
        <v>214</v>
      </c>
      <c r="G1604" s="58">
        <v>1</v>
      </c>
      <c r="H1604" s="58">
        <f>G1604</f>
        <v>1</v>
      </c>
      <c r="I1604" s="58" t="str">
        <f>IF(C1604=$AI$8,$AJ$8," ")</f>
        <v>DEM</v>
      </c>
      <c r="J1604" s="55" t="s">
        <v>104</v>
      </c>
      <c r="K1604" s="55" t="s">
        <v>103</v>
      </c>
      <c r="L1604" s="55"/>
      <c r="M1604" s="55"/>
      <c r="N1604" s="56"/>
      <c r="O1604" s="55"/>
      <c r="P1604" s="55"/>
      <c r="Q1604" s="55"/>
      <c r="R1604" s="55"/>
      <c r="S1604" s="55"/>
      <c r="T1604" s="54">
        <v>1</v>
      </c>
      <c r="U1604" s="53" t="s">
        <v>161</v>
      </c>
      <c r="V1604" s="40" t="s">
        <v>138</v>
      </c>
      <c r="W1604" s="15">
        <v>2</v>
      </c>
      <c r="X1604" s="15"/>
      <c r="Y1604" s="15"/>
      <c r="Z1604" s="15" t="s">
        <v>70</v>
      </c>
      <c r="AA1604" s="15"/>
      <c r="AI1604"/>
      <c r="AJ1604" s="67"/>
      <c r="AK1604"/>
      <c r="AO1604" s="39" t="str">
        <f t="shared" si="60"/>
        <v>Tanisha Whorton</v>
      </c>
      <c r="AP1604" s="39"/>
      <c r="AQ1604" s="39">
        <f t="shared" si="59"/>
        <v>0</v>
      </c>
    </row>
    <row r="1605" spans="1:84" s="2" customFormat="1" thickBot="1" x14ac:dyDescent="0.3">
      <c r="A1605" s="38">
        <v>1604</v>
      </c>
      <c r="B1605" s="64">
        <v>8</v>
      </c>
      <c r="C1605" s="66" t="str">
        <f>IF(G1605=1,AO1605," ")</f>
        <v>Tracy Stevenson</v>
      </c>
      <c r="D1605" s="71"/>
      <c r="E1605" s="81">
        <v>1045</v>
      </c>
      <c r="F1605" s="80">
        <v>214</v>
      </c>
      <c r="G1605" s="58">
        <v>1</v>
      </c>
      <c r="H1605" s="58">
        <f>G1605</f>
        <v>1</v>
      </c>
      <c r="I1605" s="58" t="str">
        <f>IF(C1605=$AI$9,$AJ$9," ")</f>
        <v>DEM</v>
      </c>
      <c r="J1605" s="55" t="s">
        <v>104</v>
      </c>
      <c r="K1605" s="55" t="s">
        <v>103</v>
      </c>
      <c r="L1605" s="55"/>
      <c r="M1605" s="55"/>
      <c r="N1605" s="56"/>
      <c r="O1605" s="55"/>
      <c r="P1605" s="55"/>
      <c r="Q1605" s="55"/>
      <c r="R1605" s="55"/>
      <c r="S1605" s="55"/>
      <c r="T1605" s="54">
        <v>1</v>
      </c>
      <c r="U1605" s="53" t="s">
        <v>161</v>
      </c>
      <c r="V1605" s="40" t="s">
        <v>138</v>
      </c>
      <c r="W1605" s="15">
        <v>2</v>
      </c>
      <c r="X1605" s="15"/>
      <c r="Y1605" s="15"/>
      <c r="Z1605" s="15" t="s">
        <v>70</v>
      </c>
      <c r="AA1605" s="15"/>
      <c r="AB1605" s="5"/>
      <c r="AC1605" s="5"/>
      <c r="AD1605" s="5"/>
      <c r="AE1605" s="5"/>
      <c r="AF1605" s="5"/>
      <c r="AI1605"/>
      <c r="AJ1605" s="67"/>
      <c r="AK1605"/>
      <c r="AL1605" s="1"/>
      <c r="AM1605" s="1"/>
      <c r="AN1605" s="1"/>
      <c r="AO1605" s="39" t="str">
        <f t="shared" si="60"/>
        <v>Tracy Stevenson</v>
      </c>
      <c r="AP1605" s="39"/>
      <c r="AQ1605" s="39">
        <f t="shared" ref="AQ1605:AQ1668" si="61">_xlfn.XLOOKUP(B1605,$AH$12:$AH$19,$AI$12:$AI$19,0)</f>
        <v>0</v>
      </c>
      <c r="AR1605" s="1"/>
      <c r="AS1605" s="1"/>
      <c r="AT1605" s="1"/>
      <c r="AU1605" s="1"/>
      <c r="AV1605" s="1"/>
      <c r="AW1605" s="1"/>
      <c r="AX1605" s="1"/>
      <c r="AY1605" s="1"/>
      <c r="AZ1605" s="1"/>
      <c r="BA1605" s="1"/>
      <c r="BB1605" s="1"/>
      <c r="BC1605" s="1"/>
      <c r="BD1605" s="1"/>
      <c r="BE1605" s="1"/>
      <c r="BF1605" s="1"/>
      <c r="BG1605" s="1"/>
      <c r="BH1605" s="1"/>
      <c r="BI1605" s="1"/>
      <c r="BJ1605" s="1"/>
      <c r="BK1605" s="1"/>
      <c r="BL1605" s="1"/>
      <c r="BM1605" s="1"/>
      <c r="BN1605" s="1"/>
      <c r="BO1605" s="1"/>
      <c r="BP1605" s="1"/>
      <c r="BQ1605" s="1"/>
      <c r="BR1605" s="1"/>
      <c r="BS1605" s="1"/>
      <c r="BT1605" s="1"/>
      <c r="BU1605" s="1"/>
      <c r="BV1605" s="1"/>
      <c r="BW1605" s="1"/>
      <c r="BX1605" s="1"/>
      <c r="BY1605" s="1"/>
      <c r="BZ1605" s="1"/>
      <c r="CA1605" s="1"/>
      <c r="CB1605" s="1"/>
      <c r="CC1605" s="1"/>
      <c r="CD1605" s="1"/>
      <c r="CE1605" s="1"/>
      <c r="CF1605" s="1"/>
    </row>
    <row r="1606" spans="1:84" s="2" customFormat="1" ht="15" x14ac:dyDescent="0.25">
      <c r="A1606" s="38">
        <v>1605</v>
      </c>
      <c r="B1606" s="64">
        <v>9</v>
      </c>
      <c r="C1606" s="74"/>
      <c r="D1606" s="129"/>
      <c r="E1606" s="55"/>
      <c r="F1606" s="56"/>
      <c r="G1606" s="58"/>
      <c r="H1606" s="58"/>
      <c r="I1606" s="58" t="str">
        <f>IF(C1606=$AI$10,$AJ$10," ")</f>
        <v xml:space="preserve"> </v>
      </c>
      <c r="J1606" s="55"/>
      <c r="K1606" s="55" t="s">
        <v>103</v>
      </c>
      <c r="L1606" s="55"/>
      <c r="M1606" s="55"/>
      <c r="N1606" s="56"/>
      <c r="O1606" s="55"/>
      <c r="P1606" s="55"/>
      <c r="Q1606" s="55"/>
      <c r="R1606" s="55"/>
      <c r="S1606" s="55"/>
      <c r="T1606" s="54">
        <v>1</v>
      </c>
      <c r="U1606" s="53" t="s">
        <v>161</v>
      </c>
      <c r="V1606" s="40" t="s">
        <v>138</v>
      </c>
      <c r="W1606" s="15">
        <v>2</v>
      </c>
      <c r="X1606" s="15"/>
      <c r="Y1606" s="15"/>
      <c r="Z1606" s="15" t="s">
        <v>70</v>
      </c>
      <c r="AA1606" s="15"/>
      <c r="AB1606" s="4">
        <v>213</v>
      </c>
      <c r="AC1606" s="5" t="s">
        <v>163</v>
      </c>
      <c r="AD1606" s="83" t="s">
        <v>107</v>
      </c>
      <c r="AE1606" s="5"/>
      <c r="AF1606" s="5"/>
      <c r="AI1606"/>
      <c r="AJ1606" s="67"/>
      <c r="AK1606"/>
      <c r="AL1606" s="1"/>
      <c r="AM1606" s="1"/>
      <c r="AN1606" s="1"/>
      <c r="AO1606" s="39" t="str">
        <f t="shared" si="60"/>
        <v>BLANK</v>
      </c>
      <c r="AP1606" s="39"/>
      <c r="AQ1606" s="39">
        <f t="shared" si="61"/>
        <v>0</v>
      </c>
      <c r="AR1606" s="1"/>
      <c r="AS1606" s="1"/>
      <c r="AT1606" s="1"/>
      <c r="AU1606" s="1"/>
      <c r="AV1606" s="1"/>
      <c r="AW1606" s="1"/>
      <c r="AX1606" s="1"/>
      <c r="AY1606" s="1"/>
      <c r="AZ1606" s="1"/>
      <c r="BA1606" s="1"/>
      <c r="BB1606" s="1"/>
      <c r="BC1606" s="1"/>
      <c r="BD1606" s="1"/>
      <c r="BE1606" s="1"/>
      <c r="BF1606" s="1"/>
      <c r="BG1606" s="1"/>
      <c r="BH1606" s="1"/>
      <c r="BI1606" s="1"/>
      <c r="BJ1606" s="1"/>
      <c r="BK1606" s="1"/>
      <c r="BL1606" s="1"/>
      <c r="BM1606" s="1"/>
      <c r="BN1606" s="1"/>
      <c r="BO1606" s="1"/>
      <c r="BP1606" s="1"/>
      <c r="BQ1606" s="1"/>
      <c r="BR1606" s="1"/>
      <c r="BS1606" s="1"/>
      <c r="BT1606" s="1"/>
      <c r="BU1606" s="1"/>
      <c r="BV1606" s="1"/>
      <c r="BW1606" s="1"/>
      <c r="BX1606" s="1"/>
      <c r="BY1606" s="1"/>
      <c r="BZ1606" s="1"/>
      <c r="CA1606" s="1"/>
      <c r="CB1606" s="1"/>
      <c r="CC1606" s="1"/>
      <c r="CD1606" s="1"/>
      <c r="CE1606" s="1"/>
      <c r="CF1606" s="1"/>
    </row>
    <row r="1607" spans="1:84" s="2" customFormat="1" thickBot="1" x14ac:dyDescent="0.3">
      <c r="A1607" s="38">
        <v>1606</v>
      </c>
      <c r="B1607" s="64">
        <v>10</v>
      </c>
      <c r="C1607" s="66" t="str">
        <f>IF(G1607=1,AO1607," ")</f>
        <v xml:space="preserve"> </v>
      </c>
      <c r="D1607" s="65"/>
      <c r="E1607" s="55"/>
      <c r="F1607" s="56"/>
      <c r="G1607" s="58"/>
      <c r="H1607" s="58"/>
      <c r="I1607" s="58" t="str">
        <f>IF(C1607=$AI$10,$AJ$10," ")</f>
        <v xml:space="preserve"> </v>
      </c>
      <c r="J1607" s="55"/>
      <c r="K1607" s="55" t="s">
        <v>103</v>
      </c>
      <c r="L1607" s="55"/>
      <c r="M1607" s="55"/>
      <c r="N1607" s="56"/>
      <c r="O1607" s="55"/>
      <c r="P1607" s="55"/>
      <c r="Q1607" s="55"/>
      <c r="R1607" s="55"/>
      <c r="S1607" s="55"/>
      <c r="T1607" s="54">
        <v>1</v>
      </c>
      <c r="U1607" s="53" t="s">
        <v>161</v>
      </c>
      <c r="V1607" s="40" t="s">
        <v>138</v>
      </c>
      <c r="W1607" s="15">
        <v>2</v>
      </c>
      <c r="X1607" s="15"/>
      <c r="Y1607" s="15"/>
      <c r="Z1607" s="15" t="s">
        <v>70</v>
      </c>
      <c r="AA1607" s="15"/>
      <c r="AB1607" s="4">
        <v>215</v>
      </c>
      <c r="AC1607" s="5" t="s">
        <v>162</v>
      </c>
      <c r="AD1607" s="83" t="s">
        <v>107</v>
      </c>
      <c r="AE1607" s="5"/>
      <c r="AF1607" s="5"/>
      <c r="AI1607"/>
      <c r="AJ1607" s="67"/>
      <c r="AK1607"/>
      <c r="AL1607" s="1"/>
      <c r="AM1607" s="1"/>
      <c r="AN1607" s="1"/>
      <c r="AO1607" s="39" t="str">
        <f t="shared" si="60"/>
        <v>Write In</v>
      </c>
      <c r="AP1607" s="39"/>
      <c r="AQ1607" s="39">
        <f t="shared" si="61"/>
        <v>0</v>
      </c>
      <c r="AR1607" s="1"/>
      <c r="AS1607" s="1"/>
      <c r="AT1607" s="1"/>
      <c r="AU1607" s="1"/>
      <c r="AV1607" s="1"/>
      <c r="AW1607" s="1"/>
      <c r="AX1607" s="1"/>
      <c r="AY1607" s="1"/>
      <c r="AZ1607" s="1"/>
      <c r="BA1607" s="1"/>
      <c r="BB1607" s="1"/>
      <c r="BC1607" s="1"/>
      <c r="BD1607" s="1"/>
      <c r="BE1607" s="1"/>
      <c r="BF1607" s="1"/>
      <c r="BG1607" s="1"/>
      <c r="BH1607" s="1"/>
      <c r="BI1607" s="1"/>
      <c r="BJ1607" s="1"/>
      <c r="BK1607" s="1"/>
      <c r="BL1607" s="1"/>
      <c r="BM1607" s="1"/>
      <c r="BN1607" s="1"/>
      <c r="BO1607" s="1"/>
      <c r="BP1607" s="1"/>
      <c r="BQ1607" s="1"/>
      <c r="BR1607" s="1"/>
      <c r="BS1607" s="1"/>
      <c r="BT1607" s="1"/>
      <c r="BU1607" s="1"/>
      <c r="BV1607" s="1"/>
      <c r="BW1607" s="1"/>
      <c r="BX1607" s="1"/>
      <c r="BY1607" s="1"/>
      <c r="BZ1607" s="1"/>
      <c r="CA1607" s="1"/>
      <c r="CB1607" s="1"/>
      <c r="CC1607" s="1"/>
      <c r="CD1607" s="1"/>
      <c r="CE1607" s="1"/>
      <c r="CF1607" s="1"/>
    </row>
    <row r="1608" spans="1:84" s="2" customFormat="1" ht="21.75" thickBot="1" x14ac:dyDescent="0.3">
      <c r="A1608" s="75">
        <v>1607</v>
      </c>
      <c r="B1608" s="64">
        <v>11</v>
      </c>
      <c r="C1608" s="92" t="s">
        <v>101</v>
      </c>
      <c r="D1608" s="91" t="s">
        <v>112</v>
      </c>
      <c r="E1608" s="87" t="s">
        <v>111</v>
      </c>
      <c r="F1608" s="90" t="s">
        <v>110</v>
      </c>
      <c r="G1608" s="113"/>
      <c r="H1608" s="87"/>
      <c r="I1608" s="87"/>
      <c r="J1608" s="86"/>
      <c r="K1608" s="86" t="s">
        <v>100</v>
      </c>
      <c r="L1608" s="87">
        <v>1052</v>
      </c>
      <c r="M1608" s="87" t="s">
        <v>109</v>
      </c>
      <c r="N1608" s="88"/>
      <c r="O1608" s="87"/>
      <c r="P1608" s="87" t="s">
        <v>109</v>
      </c>
      <c r="Q1608" s="116">
        <v>4</v>
      </c>
      <c r="R1608" s="87"/>
      <c r="S1608" s="86"/>
      <c r="T1608" s="85">
        <v>1</v>
      </c>
      <c r="U1608" s="84" t="s">
        <v>161</v>
      </c>
      <c r="V1608" s="40" t="s">
        <v>138</v>
      </c>
      <c r="W1608" s="15">
        <v>4</v>
      </c>
      <c r="X1608" s="15"/>
      <c r="Y1608" s="15"/>
      <c r="Z1608" s="15" t="s">
        <v>70</v>
      </c>
      <c r="AA1608" s="15"/>
      <c r="AB1608" s="5"/>
      <c r="AC1608" s="5"/>
      <c r="AD1608" s="5"/>
      <c r="AE1608" s="5"/>
      <c r="AF1608" s="5"/>
      <c r="AI1608"/>
      <c r="AJ1608" s="67"/>
      <c r="AK1608"/>
      <c r="AL1608" s="1"/>
      <c r="AM1608" s="1"/>
      <c r="AN1608" s="1"/>
      <c r="AO1608" s="39">
        <f t="shared" si="60"/>
        <v>0</v>
      </c>
      <c r="AP1608" s="39"/>
      <c r="AQ1608" s="39" t="str">
        <f t="shared" si="61"/>
        <v>BOC District 4</v>
      </c>
      <c r="AR1608" s="1"/>
      <c r="AS1608" s="1"/>
      <c r="AT1608" s="1"/>
      <c r="AU1608" s="1"/>
      <c r="AV1608" s="1"/>
      <c r="AW1608" s="1"/>
      <c r="AX1608" s="1"/>
      <c r="AY1608" s="1"/>
      <c r="AZ1608" s="1"/>
      <c r="BA1608" s="1"/>
      <c r="BB1608" s="1"/>
      <c r="BC1608" s="1"/>
      <c r="BD1608" s="1"/>
      <c r="BE1608" s="1"/>
      <c r="BF1608" s="1"/>
      <c r="BG1608" s="1"/>
      <c r="BH1608" s="1"/>
      <c r="BI1608" s="1"/>
      <c r="BJ1608" s="1"/>
      <c r="BK1608" s="1"/>
      <c r="BL1608" s="1"/>
      <c r="BM1608" s="1"/>
      <c r="BN1608" s="1"/>
      <c r="BO1608" s="1"/>
      <c r="BP1608" s="1"/>
      <c r="BQ1608" s="1"/>
      <c r="BR1608" s="1"/>
      <c r="BS1608" s="1"/>
      <c r="BT1608" s="1"/>
      <c r="BU1608" s="1"/>
      <c r="BV1608" s="1"/>
      <c r="BW1608" s="1"/>
      <c r="BX1608" s="1"/>
      <c r="BY1608" s="1"/>
      <c r="BZ1608" s="1"/>
      <c r="CA1608" s="1"/>
      <c r="CB1608" s="1"/>
      <c r="CC1608" s="1"/>
      <c r="CD1608" s="1"/>
      <c r="CE1608" s="1"/>
      <c r="CF1608" s="1"/>
    </row>
    <row r="1609" spans="1:84" s="2" customFormat="1" thickBot="1" x14ac:dyDescent="0.3">
      <c r="A1609" s="75">
        <v>1608</v>
      </c>
      <c r="B1609" s="64">
        <v>12</v>
      </c>
      <c r="C1609" s="66" t="str">
        <f>IF(G1609=1,AQ1609," ")</f>
        <v>Julien Grhas</v>
      </c>
      <c r="D1609" s="71"/>
      <c r="E1609" s="82">
        <v>1052</v>
      </c>
      <c r="F1609" s="80">
        <v>215</v>
      </c>
      <c r="G1609" s="58">
        <v>1</v>
      </c>
      <c r="H1609" s="58">
        <f>G1609</f>
        <v>1</v>
      </c>
      <c r="I1609" s="58" t="str">
        <f>IF(C1609=$AI$13,$AJ$13," ")</f>
        <v>REP</v>
      </c>
      <c r="J1609" s="55" t="s">
        <v>104</v>
      </c>
      <c r="K1609" s="55" t="s">
        <v>100</v>
      </c>
      <c r="L1609" s="55"/>
      <c r="M1609" s="55"/>
      <c r="N1609" s="56"/>
      <c r="O1609" s="55"/>
      <c r="P1609" s="55"/>
      <c r="Q1609" s="55"/>
      <c r="R1609" s="55"/>
      <c r="S1609" s="55"/>
      <c r="T1609" s="54">
        <v>1</v>
      </c>
      <c r="U1609" s="53" t="s">
        <v>161</v>
      </c>
      <c r="V1609" s="40" t="s">
        <v>138</v>
      </c>
      <c r="W1609" s="15">
        <v>4</v>
      </c>
      <c r="X1609" s="15"/>
      <c r="Y1609" s="15"/>
      <c r="Z1609" s="15" t="s">
        <v>70</v>
      </c>
      <c r="AA1609" s="15"/>
      <c r="AB1609" s="4">
        <v>214</v>
      </c>
      <c r="AC1609" s="5" t="s">
        <v>163</v>
      </c>
      <c r="AD1609" s="5" t="s">
        <v>105</v>
      </c>
      <c r="AE1609" s="5"/>
      <c r="AF1609" s="5"/>
      <c r="AI1609"/>
      <c r="AJ1609" s="67"/>
      <c r="AK1609"/>
      <c r="AL1609" s="1"/>
      <c r="AM1609" s="1"/>
      <c r="AN1609" s="1"/>
      <c r="AO1609" s="39">
        <f t="shared" si="60"/>
        <v>0</v>
      </c>
      <c r="AP1609" s="39"/>
      <c r="AQ1609" s="39" t="str">
        <f t="shared" si="61"/>
        <v>Julien Grhas</v>
      </c>
      <c r="AR1609" s="1"/>
      <c r="AS1609" s="1"/>
      <c r="AT1609" s="1"/>
      <c r="AU1609" s="1"/>
      <c r="AV1609" s="1"/>
      <c r="AW1609" s="1"/>
      <c r="AX1609" s="1"/>
      <c r="AY1609" s="1"/>
      <c r="AZ1609" s="1"/>
      <c r="BA1609" s="1"/>
      <c r="BB1609" s="1"/>
      <c r="BC1609" s="1"/>
      <c r="BD1609" s="1"/>
      <c r="BE1609" s="1"/>
      <c r="BF1609" s="1"/>
      <c r="BG1609" s="1"/>
      <c r="BH1609" s="1"/>
      <c r="BI1609" s="1"/>
      <c r="BJ1609" s="1"/>
      <c r="BK1609" s="1"/>
      <c r="BL1609" s="1"/>
      <c r="BM1609" s="1"/>
      <c r="BN1609" s="1"/>
      <c r="BO1609" s="1"/>
      <c r="BP1609" s="1"/>
      <c r="BQ1609" s="1"/>
      <c r="BR1609" s="1"/>
      <c r="BS1609" s="1"/>
      <c r="BT1609" s="1"/>
      <c r="BU1609" s="1"/>
      <c r="BV1609" s="1"/>
      <c r="BW1609" s="1"/>
      <c r="BX1609" s="1"/>
      <c r="BY1609" s="1"/>
      <c r="BZ1609" s="1"/>
      <c r="CA1609" s="1"/>
      <c r="CB1609" s="1"/>
      <c r="CC1609" s="1"/>
      <c r="CD1609" s="1"/>
      <c r="CE1609" s="1"/>
      <c r="CF1609" s="1"/>
    </row>
    <row r="1610" spans="1:84" s="2" customFormat="1" thickBot="1" x14ac:dyDescent="0.3">
      <c r="A1610" s="75">
        <v>1609</v>
      </c>
      <c r="B1610" s="64">
        <v>13</v>
      </c>
      <c r="C1610" s="66" t="str">
        <f>IF(G1610=1,AQ1610," ")</f>
        <v>Matthew Hardwick</v>
      </c>
      <c r="D1610" s="71"/>
      <c r="E1610" s="82">
        <v>1052</v>
      </c>
      <c r="F1610" s="80">
        <v>215</v>
      </c>
      <c r="G1610" s="58">
        <v>1</v>
      </c>
      <c r="H1610" s="58">
        <f>G1610</f>
        <v>1</v>
      </c>
      <c r="I1610" s="58" t="str">
        <f>IF(C1610=$AI$14,$AJ$14," ")</f>
        <v>REP</v>
      </c>
      <c r="J1610" s="55" t="s">
        <v>104</v>
      </c>
      <c r="K1610" s="55" t="s">
        <v>100</v>
      </c>
      <c r="L1610" s="55"/>
      <c r="M1610" s="55"/>
      <c r="N1610" s="56"/>
      <c r="O1610" s="55"/>
      <c r="P1610" s="55"/>
      <c r="Q1610" s="55"/>
      <c r="R1610" s="55"/>
      <c r="S1610" s="55"/>
      <c r="T1610" s="54">
        <v>1</v>
      </c>
      <c r="U1610" s="53" t="s">
        <v>161</v>
      </c>
      <c r="V1610" s="40" t="s">
        <v>138</v>
      </c>
      <c r="W1610" s="15">
        <v>4</v>
      </c>
      <c r="X1610" s="15"/>
      <c r="Y1610" s="15"/>
      <c r="Z1610" s="15" t="s">
        <v>70</v>
      </c>
      <c r="AA1610" s="15"/>
      <c r="AB1610" s="4">
        <v>216</v>
      </c>
      <c r="AC1610" s="5" t="s">
        <v>162</v>
      </c>
      <c r="AD1610" s="5" t="s">
        <v>105</v>
      </c>
      <c r="AE1610" s="5"/>
      <c r="AF1610" s="5"/>
      <c r="AI1610"/>
      <c r="AJ1610" s="67"/>
      <c r="AK1610"/>
      <c r="AL1610" s="1"/>
      <c r="AM1610" s="1"/>
      <c r="AN1610" s="1"/>
      <c r="AO1610" s="39">
        <f t="shared" si="60"/>
        <v>0</v>
      </c>
      <c r="AP1610" s="39"/>
      <c r="AQ1610" s="39" t="str">
        <f t="shared" si="61"/>
        <v>Matthew Hardwick</v>
      </c>
      <c r="AR1610" s="1"/>
      <c r="AS1610" s="1"/>
      <c r="AT1610" s="1"/>
      <c r="AU1610" s="1"/>
      <c r="AV1610" s="1"/>
      <c r="AW1610" s="1"/>
      <c r="AX1610" s="1"/>
      <c r="AY1610" s="1"/>
      <c r="AZ1610" s="1"/>
      <c r="BA1610" s="1"/>
      <c r="BB1610" s="1"/>
      <c r="BC1610" s="1"/>
      <c r="BD1610" s="1"/>
      <c r="BE1610" s="1"/>
      <c r="BF1610" s="1"/>
      <c r="BG1610" s="1"/>
      <c r="BH1610" s="1"/>
      <c r="BI1610" s="1"/>
      <c r="BJ1610" s="1"/>
      <c r="BK1610" s="1"/>
      <c r="BL1610" s="1"/>
      <c r="BM1610" s="1"/>
      <c r="BN1610" s="1"/>
      <c r="BO1610" s="1"/>
      <c r="BP1610" s="1"/>
      <c r="BQ1610" s="1"/>
      <c r="BR1610" s="1"/>
      <c r="BS1610" s="1"/>
      <c r="BT1610" s="1"/>
      <c r="BU1610" s="1"/>
      <c r="BV1610" s="1"/>
      <c r="BW1610" s="1"/>
      <c r="BX1610" s="1"/>
      <c r="BY1610" s="1"/>
      <c r="BZ1610" s="1"/>
      <c r="CA1610" s="1"/>
      <c r="CB1610" s="1"/>
      <c r="CC1610" s="1"/>
      <c r="CD1610" s="1"/>
      <c r="CE1610" s="1"/>
      <c r="CF1610" s="1"/>
    </row>
    <row r="1611" spans="1:84" s="2" customFormat="1" thickBot="1" x14ac:dyDescent="0.3">
      <c r="A1611" s="75">
        <v>1610</v>
      </c>
      <c r="B1611" s="64">
        <v>14</v>
      </c>
      <c r="C1611" s="66" t="str">
        <f>IF(G1611=1,AQ1611," ")</f>
        <v>Yashica Marshall</v>
      </c>
      <c r="D1611" s="71"/>
      <c r="E1611" s="81">
        <v>1052</v>
      </c>
      <c r="F1611" s="80">
        <v>216</v>
      </c>
      <c r="G1611" s="58">
        <v>1</v>
      </c>
      <c r="H1611" s="58">
        <f>G1611</f>
        <v>1</v>
      </c>
      <c r="I1611" s="58" t="str">
        <f>IF(C1611=$AI$15,$AJ$15," ")</f>
        <v>DEM</v>
      </c>
      <c r="J1611" s="55" t="s">
        <v>104</v>
      </c>
      <c r="K1611" s="55" t="s">
        <v>100</v>
      </c>
      <c r="L1611" s="55"/>
      <c r="M1611" s="55"/>
      <c r="N1611" s="56"/>
      <c r="O1611" s="55"/>
      <c r="P1611" s="55"/>
      <c r="Q1611" s="55"/>
      <c r="R1611" s="55"/>
      <c r="S1611" s="55"/>
      <c r="T1611" s="54">
        <v>1</v>
      </c>
      <c r="U1611" s="53" t="s">
        <v>161</v>
      </c>
      <c r="V1611" s="40" t="s">
        <v>138</v>
      </c>
      <c r="W1611" s="15">
        <v>4</v>
      </c>
      <c r="X1611" s="15"/>
      <c r="Y1611" s="15"/>
      <c r="Z1611" s="15" t="s">
        <v>70</v>
      </c>
      <c r="AA1611" s="15"/>
      <c r="AB1611" s="5"/>
      <c r="AC1611" s="5"/>
      <c r="AD1611" s="5"/>
      <c r="AE1611" s="5"/>
      <c r="AF1611" s="5"/>
      <c r="AI1611"/>
      <c r="AJ1611" s="67"/>
      <c r="AK1611"/>
      <c r="AL1611" s="1"/>
      <c r="AM1611" s="1"/>
      <c r="AN1611" s="1"/>
      <c r="AO1611" s="39">
        <f t="shared" si="60"/>
        <v>0</v>
      </c>
      <c r="AP1611" s="39"/>
      <c r="AQ1611" s="39" t="str">
        <f t="shared" si="61"/>
        <v>Yashica Marshall</v>
      </c>
      <c r="AR1611" s="1"/>
      <c r="AS1611" s="1"/>
      <c r="AT1611" s="1"/>
      <c r="AU1611" s="1"/>
      <c r="AV1611" s="1"/>
      <c r="AW1611" s="1"/>
      <c r="AX1611" s="1"/>
      <c r="AY1611" s="1"/>
      <c r="AZ1611" s="1"/>
      <c r="BA1611" s="1"/>
      <c r="BB1611" s="1"/>
      <c r="BC1611" s="1"/>
      <c r="BD1611" s="1"/>
      <c r="BE1611" s="1"/>
      <c r="BF1611" s="1"/>
      <c r="BG1611" s="1"/>
      <c r="BH1611" s="1"/>
      <c r="BI1611" s="1"/>
      <c r="BJ1611" s="1"/>
      <c r="BK1611" s="1"/>
      <c r="BL1611" s="1"/>
      <c r="BM1611" s="1"/>
      <c r="BN1611" s="1"/>
      <c r="BO1611" s="1"/>
      <c r="BP1611" s="1"/>
      <c r="BQ1611" s="1"/>
      <c r="BR1611" s="1"/>
      <c r="BS1611" s="1"/>
      <c r="BT1611" s="1"/>
      <c r="BU1611" s="1"/>
      <c r="BV1611" s="1"/>
      <c r="BW1611" s="1"/>
      <c r="BX1611" s="1"/>
      <c r="BY1611" s="1"/>
      <c r="BZ1611" s="1"/>
      <c r="CA1611" s="1"/>
      <c r="CB1611" s="1"/>
      <c r="CC1611" s="1"/>
      <c r="CD1611" s="1"/>
      <c r="CE1611" s="1"/>
      <c r="CF1611" s="1"/>
    </row>
    <row r="1612" spans="1:84" s="2" customFormat="1" thickBot="1" x14ac:dyDescent="0.3">
      <c r="A1612" s="75">
        <v>1611</v>
      </c>
      <c r="B1612" s="64">
        <v>15</v>
      </c>
      <c r="C1612" s="66" t="str">
        <f>IF(G1612=1,AQ1612," ")</f>
        <v>Monique Sheffield</v>
      </c>
      <c r="D1612" s="71"/>
      <c r="E1612" s="81">
        <v>1052</v>
      </c>
      <c r="F1612" s="80">
        <v>216</v>
      </c>
      <c r="G1612" s="58">
        <v>1</v>
      </c>
      <c r="H1612" s="58">
        <f>G1612</f>
        <v>1</v>
      </c>
      <c r="I1612" s="58" t="str">
        <f>IF(C1612=$AI$16,$AJ$16," ")</f>
        <v>DEM</v>
      </c>
      <c r="J1612" s="55" t="s">
        <v>104</v>
      </c>
      <c r="K1612" s="55" t="s">
        <v>100</v>
      </c>
      <c r="L1612" s="55"/>
      <c r="M1612" s="55"/>
      <c r="N1612" s="56"/>
      <c r="O1612" s="55"/>
      <c r="P1612" s="55"/>
      <c r="Q1612" s="55"/>
      <c r="R1612" s="55"/>
      <c r="S1612" s="55"/>
      <c r="T1612" s="54">
        <v>1</v>
      </c>
      <c r="U1612" s="53" t="s">
        <v>161</v>
      </c>
      <c r="V1612" s="40" t="s">
        <v>138</v>
      </c>
      <c r="W1612" s="15">
        <v>4</v>
      </c>
      <c r="X1612" s="15"/>
      <c r="Y1612" s="15"/>
      <c r="Z1612" s="15" t="s">
        <v>70</v>
      </c>
      <c r="AA1612" s="15"/>
      <c r="AB1612" s="5"/>
      <c r="AC1612" s="5"/>
      <c r="AD1612" s="5"/>
      <c r="AE1612" s="5"/>
      <c r="AF1612" s="5"/>
      <c r="AI1612"/>
      <c r="AJ1612" s="67"/>
      <c r="AK1612"/>
      <c r="AL1612" s="1"/>
      <c r="AM1612" s="1"/>
      <c r="AN1612" s="1"/>
      <c r="AO1612" s="39">
        <f t="shared" si="60"/>
        <v>0</v>
      </c>
      <c r="AP1612" s="39"/>
      <c r="AQ1612" s="39" t="str">
        <f t="shared" si="61"/>
        <v>Monique Sheffield</v>
      </c>
      <c r="AR1612" s="1"/>
      <c r="AS1612" s="1"/>
      <c r="AT1612" s="1"/>
      <c r="AU1612" s="1"/>
      <c r="AV1612" s="1"/>
      <c r="AW1612" s="1"/>
      <c r="AX1612" s="1"/>
      <c r="AY1612" s="1"/>
      <c r="AZ1612" s="1"/>
      <c r="BA1612" s="1"/>
      <c r="BB1612" s="1"/>
      <c r="BC1612" s="1"/>
      <c r="BD1612" s="1"/>
      <c r="BE1612" s="1"/>
      <c r="BF1612" s="1"/>
      <c r="BG1612" s="1"/>
      <c r="BH1612" s="1"/>
      <c r="BI1612" s="1"/>
      <c r="BJ1612" s="1"/>
      <c r="BK1612" s="1"/>
      <c r="BL1612" s="1"/>
      <c r="BM1612" s="1"/>
      <c r="BN1612" s="1"/>
      <c r="BO1612" s="1"/>
      <c r="BP1612" s="1"/>
      <c r="BQ1612" s="1"/>
      <c r="BR1612" s="1"/>
      <c r="BS1612" s="1"/>
      <c r="BT1612" s="1"/>
      <c r="BU1612" s="1"/>
      <c r="BV1612" s="1"/>
      <c r="BW1612" s="1"/>
      <c r="BX1612" s="1"/>
      <c r="BY1612" s="1"/>
      <c r="BZ1612" s="1"/>
      <c r="CA1612" s="1"/>
      <c r="CB1612" s="1"/>
      <c r="CC1612" s="1"/>
      <c r="CD1612" s="1"/>
      <c r="CE1612" s="1"/>
      <c r="CF1612" s="1"/>
    </row>
    <row r="1613" spans="1:84" s="2" customFormat="1" ht="15" x14ac:dyDescent="0.25">
      <c r="A1613" s="75">
        <v>1612</v>
      </c>
      <c r="B1613" s="64">
        <v>16</v>
      </c>
      <c r="C1613" s="74" t="str">
        <f>IF(G1613=1,AQ1613,IF(G1613="BLK",$AI$17," "))</f>
        <v xml:space="preserve"> </v>
      </c>
      <c r="D1613" s="129"/>
      <c r="E1613" s="55"/>
      <c r="F1613" s="56"/>
      <c r="G1613" s="58"/>
      <c r="H1613" s="58"/>
      <c r="I1613" s="58" t="str">
        <f>IF(C1613=$AI$17,$AJ$17," ")</f>
        <v xml:space="preserve"> </v>
      </c>
      <c r="J1613" s="55"/>
      <c r="K1613" s="55" t="s">
        <v>100</v>
      </c>
      <c r="L1613" s="55"/>
      <c r="M1613" s="55"/>
      <c r="N1613" s="56"/>
      <c r="O1613" s="55"/>
      <c r="P1613" s="55"/>
      <c r="Q1613" s="55"/>
      <c r="R1613" s="55"/>
      <c r="S1613" s="55"/>
      <c r="T1613" s="54">
        <v>1</v>
      </c>
      <c r="U1613" s="53" t="s">
        <v>161</v>
      </c>
      <c r="V1613" s="40" t="s">
        <v>138</v>
      </c>
      <c r="W1613" s="15">
        <v>4</v>
      </c>
      <c r="X1613" s="15"/>
      <c r="Y1613" s="15"/>
      <c r="Z1613" s="15" t="s">
        <v>70</v>
      </c>
      <c r="AA1613" s="15"/>
      <c r="AB1613" s="5"/>
      <c r="AC1613" s="5"/>
      <c r="AD1613" s="5"/>
      <c r="AE1613" s="5"/>
      <c r="AF1613" s="5"/>
      <c r="AI1613"/>
      <c r="AJ1613" s="67"/>
      <c r="AK1613"/>
      <c r="AL1613" s="1"/>
      <c r="AM1613" s="1"/>
      <c r="AN1613" s="1"/>
      <c r="AO1613" s="39">
        <f t="shared" si="60"/>
        <v>0</v>
      </c>
      <c r="AP1613" s="39"/>
      <c r="AQ1613" s="39" t="str">
        <f t="shared" si="61"/>
        <v>BLANK</v>
      </c>
      <c r="AR1613" s="1"/>
      <c r="AS1613" s="1"/>
      <c r="AT1613" s="1"/>
      <c r="AU1613" s="1"/>
      <c r="AV1613" s="1"/>
      <c r="AW1613" s="1"/>
      <c r="AX1613" s="1"/>
      <c r="AY1613" s="1"/>
      <c r="AZ1613" s="1"/>
      <c r="BA1613" s="1"/>
      <c r="BB1613" s="1"/>
      <c r="BC1613" s="1"/>
      <c r="BD1613" s="1"/>
      <c r="BE1613" s="1"/>
      <c r="BF1613" s="1"/>
      <c r="BG1613" s="1"/>
      <c r="BH1613" s="1"/>
      <c r="BI1613" s="1"/>
      <c r="BJ1613" s="1"/>
      <c r="BK1613" s="1"/>
      <c r="BL1613" s="1"/>
      <c r="BM1613" s="1"/>
      <c r="BN1613" s="1"/>
      <c r="BO1613" s="1"/>
      <c r="BP1613" s="1"/>
      <c r="BQ1613" s="1"/>
      <c r="BR1613" s="1"/>
      <c r="BS1613" s="1"/>
      <c r="BT1613" s="1"/>
      <c r="BU1613" s="1"/>
      <c r="BV1613" s="1"/>
      <c r="BW1613" s="1"/>
      <c r="BX1613" s="1"/>
      <c r="BY1613" s="1"/>
      <c r="BZ1613" s="1"/>
      <c r="CA1613" s="1"/>
      <c r="CB1613" s="1"/>
      <c r="CC1613" s="1"/>
      <c r="CD1613" s="1"/>
      <c r="CE1613" s="1"/>
      <c r="CF1613" s="1"/>
    </row>
    <row r="1614" spans="1:84" s="2" customFormat="1" ht="15" x14ac:dyDescent="0.25">
      <c r="A1614" s="75">
        <v>1613</v>
      </c>
      <c r="B1614" s="64">
        <v>17</v>
      </c>
      <c r="C1614" s="66" t="str">
        <f>IF(G1614=1,AQ1614," ")</f>
        <v xml:space="preserve"> </v>
      </c>
      <c r="D1614" s="65"/>
      <c r="E1614" s="55"/>
      <c r="F1614" s="56"/>
      <c r="G1614" s="58"/>
      <c r="H1614" s="58"/>
      <c r="I1614" s="58" t="str">
        <f>IF(C1614=$AI$18,$AJ$18," ")</f>
        <v xml:space="preserve"> </v>
      </c>
      <c r="J1614" s="55"/>
      <c r="K1614" s="55" t="s">
        <v>100</v>
      </c>
      <c r="L1614" s="55"/>
      <c r="M1614" s="55"/>
      <c r="N1614" s="56"/>
      <c r="O1614" s="55"/>
      <c r="P1614" s="55"/>
      <c r="Q1614" s="55"/>
      <c r="R1614" s="55"/>
      <c r="S1614" s="55"/>
      <c r="T1614" s="54">
        <v>1</v>
      </c>
      <c r="U1614" s="53" t="s">
        <v>161</v>
      </c>
      <c r="V1614" s="40" t="s">
        <v>138</v>
      </c>
      <c r="W1614" s="15">
        <v>4</v>
      </c>
      <c r="X1614" s="15"/>
      <c r="Y1614" s="15"/>
      <c r="Z1614" s="15" t="s">
        <v>70</v>
      </c>
      <c r="AA1614" s="15"/>
      <c r="AB1614" s="5"/>
      <c r="AC1614" s="5"/>
      <c r="AD1614" s="5"/>
      <c r="AE1614" s="5"/>
      <c r="AF1614" s="5"/>
      <c r="AI1614"/>
      <c r="AJ1614" s="67"/>
      <c r="AK1614"/>
      <c r="AL1614" s="1"/>
      <c r="AM1614" s="1"/>
      <c r="AN1614" s="1"/>
      <c r="AO1614" s="39">
        <f t="shared" si="60"/>
        <v>0</v>
      </c>
      <c r="AP1614" s="39"/>
      <c r="AQ1614" s="39" t="str">
        <f t="shared" si="61"/>
        <v>BLANK</v>
      </c>
      <c r="AR1614" s="1"/>
      <c r="AS1614" s="1"/>
      <c r="AT1614" s="1"/>
      <c r="AU1614" s="1"/>
      <c r="AV1614" s="1"/>
      <c r="AW1614" s="1"/>
      <c r="AX1614" s="1"/>
      <c r="AY1614" s="1"/>
      <c r="AZ1614" s="1"/>
      <c r="BA1614" s="1"/>
      <c r="BB1614" s="1"/>
      <c r="BC1614" s="1"/>
      <c r="BD1614" s="1"/>
      <c r="BE1614" s="1"/>
      <c r="BF1614" s="1"/>
      <c r="BG1614" s="1"/>
      <c r="BH1614" s="1"/>
      <c r="BI1614" s="1"/>
      <c r="BJ1614" s="1"/>
      <c r="BK1614" s="1"/>
      <c r="BL1614" s="1"/>
      <c r="BM1614" s="1"/>
      <c r="BN1614" s="1"/>
      <c r="BO1614" s="1"/>
      <c r="BP1614" s="1"/>
      <c r="BQ1614" s="1"/>
      <c r="BR1614" s="1"/>
      <c r="BS1614" s="1"/>
      <c r="BT1614" s="1"/>
      <c r="BU1614" s="1"/>
      <c r="BV1614" s="1"/>
      <c r="BW1614" s="1"/>
      <c r="BX1614" s="1"/>
      <c r="BY1614" s="1"/>
      <c r="BZ1614" s="1"/>
      <c r="CA1614" s="1"/>
      <c r="CB1614" s="1"/>
      <c r="CC1614" s="1"/>
      <c r="CD1614" s="1"/>
      <c r="CE1614" s="1"/>
      <c r="CF1614" s="1"/>
    </row>
    <row r="1615" spans="1:84" s="2" customFormat="1" ht="15" x14ac:dyDescent="0.25">
      <c r="A1615" s="75">
        <v>1614</v>
      </c>
      <c r="B1615" s="64">
        <v>18</v>
      </c>
      <c r="C1615" s="66" t="str">
        <f>IF(G1615=1,AQ1615," ")</f>
        <v xml:space="preserve"> </v>
      </c>
      <c r="D1615" s="65"/>
      <c r="E1615" s="55"/>
      <c r="F1615" s="56"/>
      <c r="G1615" s="58"/>
      <c r="H1615" s="58"/>
      <c r="I1615" s="58" t="str">
        <f>IF(C1615=$AI$19,$AJ$19," ")</f>
        <v xml:space="preserve"> </v>
      </c>
      <c r="J1615" s="55"/>
      <c r="K1615" s="55" t="s">
        <v>100</v>
      </c>
      <c r="L1615" s="55"/>
      <c r="M1615" s="55"/>
      <c r="N1615" s="56"/>
      <c r="O1615" s="55"/>
      <c r="P1615" s="55"/>
      <c r="Q1615" s="55"/>
      <c r="R1615" s="55"/>
      <c r="S1615" s="55"/>
      <c r="T1615" s="54">
        <v>1</v>
      </c>
      <c r="U1615" s="53" t="s">
        <v>161</v>
      </c>
      <c r="V1615" s="40" t="s">
        <v>138</v>
      </c>
      <c r="W1615" s="15">
        <v>4</v>
      </c>
      <c r="X1615" s="15"/>
      <c r="Y1615" s="15"/>
      <c r="Z1615" s="15" t="s">
        <v>70</v>
      </c>
      <c r="AA1615" s="15"/>
      <c r="AB1615" s="5"/>
      <c r="AC1615" s="5"/>
      <c r="AD1615" s="5"/>
      <c r="AE1615" s="5"/>
      <c r="AF1615" s="5"/>
      <c r="AI1615"/>
      <c r="AJ1615" s="67"/>
      <c r="AK1615"/>
      <c r="AL1615" s="1"/>
      <c r="AM1615" s="1"/>
      <c r="AN1615" s="1"/>
      <c r="AO1615" s="39">
        <f t="shared" si="60"/>
        <v>0</v>
      </c>
      <c r="AP1615" s="39"/>
      <c r="AQ1615" s="39" t="str">
        <f t="shared" si="61"/>
        <v>Write In</v>
      </c>
      <c r="AR1615" s="1"/>
      <c r="AS1615" s="1"/>
      <c r="AT1615" s="1"/>
      <c r="AU1615" s="1"/>
      <c r="AV1615" s="1"/>
      <c r="AW1615" s="1"/>
      <c r="AX1615" s="1"/>
      <c r="AY1615" s="1"/>
      <c r="AZ1615" s="1"/>
      <c r="BA1615" s="1"/>
      <c r="BB1615" s="1"/>
      <c r="BC1615" s="1"/>
      <c r="BD1615" s="1"/>
      <c r="BE1615" s="1"/>
      <c r="BF1615" s="1"/>
      <c r="BG1615" s="1"/>
      <c r="BH1615" s="1"/>
      <c r="BI1615" s="1"/>
      <c r="BJ1615" s="1"/>
      <c r="BK1615" s="1"/>
      <c r="BL1615" s="1"/>
      <c r="BM1615" s="1"/>
      <c r="BN1615" s="1"/>
      <c r="BO1615" s="1"/>
      <c r="BP1615" s="1"/>
      <c r="BQ1615" s="1"/>
      <c r="BR1615" s="1"/>
      <c r="BS1615" s="1"/>
      <c r="BT1615" s="1"/>
      <c r="BU1615" s="1"/>
      <c r="BV1615" s="1"/>
      <c r="BW1615" s="1"/>
      <c r="BX1615" s="1"/>
      <c r="BY1615" s="1"/>
      <c r="BZ1615" s="1"/>
      <c r="CA1615" s="1"/>
      <c r="CB1615" s="1"/>
      <c r="CC1615" s="1"/>
      <c r="CD1615" s="1"/>
      <c r="CE1615" s="1"/>
      <c r="CF1615" s="1"/>
    </row>
    <row r="1616" spans="1:84" s="2" customFormat="1" thickBot="1" x14ac:dyDescent="0.3">
      <c r="A1616" s="38">
        <v>1615</v>
      </c>
      <c r="B1616" s="64">
        <v>19</v>
      </c>
      <c r="C1616" s="66"/>
      <c r="D1616" s="65"/>
      <c r="E1616" s="55"/>
      <c r="F1616" s="56"/>
      <c r="G1616" s="58"/>
      <c r="H1616" s="58"/>
      <c r="I1616" s="58"/>
      <c r="J1616" s="55"/>
      <c r="K1616" s="55"/>
      <c r="L1616" s="55"/>
      <c r="M1616" s="55"/>
      <c r="N1616" s="56"/>
      <c r="O1616" s="55"/>
      <c r="P1616" s="55"/>
      <c r="Q1616" s="55"/>
      <c r="R1616" s="55"/>
      <c r="S1616" s="55"/>
      <c r="T1616" s="54">
        <v>1</v>
      </c>
      <c r="U1616" s="53" t="s">
        <v>161</v>
      </c>
      <c r="V1616" s="40" t="s">
        <v>136</v>
      </c>
      <c r="W1616" s="15">
        <v>24</v>
      </c>
      <c r="X1616" s="15"/>
      <c r="Y1616" s="15"/>
      <c r="Z1616" s="15" t="s">
        <v>70</v>
      </c>
      <c r="AA1616" s="15"/>
      <c r="AB1616" s="5"/>
      <c r="AC1616" s="5"/>
      <c r="AD1616" s="5"/>
      <c r="AE1616" s="5"/>
      <c r="AF1616" s="5"/>
      <c r="AI1616"/>
      <c r="AJ1616" s="67"/>
      <c r="AK1616"/>
      <c r="AL1616" s="1"/>
      <c r="AM1616" s="1"/>
      <c r="AN1616" s="1"/>
      <c r="AO1616" s="39">
        <f t="shared" si="60"/>
        <v>0</v>
      </c>
      <c r="AP1616" s="39"/>
      <c r="AQ1616" s="39">
        <f t="shared" si="61"/>
        <v>0</v>
      </c>
      <c r="AR1616" s="1"/>
      <c r="AS1616" s="1"/>
      <c r="AT1616" s="1"/>
      <c r="AU1616" s="1"/>
      <c r="AV1616" s="1"/>
      <c r="AW1616" s="1"/>
      <c r="AX1616" s="1"/>
      <c r="AY1616" s="1"/>
      <c r="AZ1616" s="1"/>
      <c r="BA1616" s="1"/>
      <c r="BB1616" s="1"/>
      <c r="BC1616" s="1"/>
      <c r="BD1616" s="1"/>
      <c r="BE1616" s="1"/>
      <c r="BF1616" s="1"/>
      <c r="BG1616" s="1"/>
      <c r="BH1616" s="1"/>
      <c r="BI1616" s="1"/>
      <c r="BJ1616" s="1"/>
      <c r="BK1616" s="1"/>
      <c r="BL1616" s="1"/>
      <c r="BM1616" s="1"/>
      <c r="BN1616" s="1"/>
      <c r="BO1616" s="1"/>
      <c r="BP1616" s="1"/>
      <c r="BQ1616" s="1"/>
      <c r="BR1616" s="1"/>
      <c r="BS1616" s="1"/>
      <c r="BT1616" s="1"/>
      <c r="BU1616" s="1"/>
      <c r="BV1616" s="1"/>
      <c r="BW1616" s="1"/>
      <c r="BX1616" s="1"/>
      <c r="BY1616" s="1"/>
      <c r="BZ1616" s="1"/>
      <c r="CA1616" s="1"/>
      <c r="CB1616" s="1"/>
      <c r="CC1616" s="1"/>
      <c r="CD1616" s="1"/>
      <c r="CE1616" s="1"/>
      <c r="CF1616" s="1"/>
    </row>
    <row r="1617" spans="1:84" s="2" customFormat="1" ht="16.5" thickBot="1" x14ac:dyDescent="0.3">
      <c r="A1617" s="38">
        <v>1616</v>
      </c>
      <c r="B1617" s="64">
        <v>20</v>
      </c>
      <c r="C1617" s="74" t="s">
        <v>98</v>
      </c>
      <c r="D1617" s="71"/>
      <c r="E1617" s="58"/>
      <c r="F1617" s="73"/>
      <c r="G1617" s="59">
        <v>0</v>
      </c>
      <c r="H1617" s="59">
        <v>0</v>
      </c>
      <c r="I1617" s="58"/>
      <c r="J1617" s="55"/>
      <c r="K1617" s="55" t="s">
        <v>97</v>
      </c>
      <c r="L1617" s="55"/>
      <c r="M1617" s="55"/>
      <c r="N1617" s="56"/>
      <c r="O1617" s="55"/>
      <c r="P1617" s="55"/>
      <c r="Q1617" s="55"/>
      <c r="R1617" s="55"/>
      <c r="S1617" s="55"/>
      <c r="T1617" s="54">
        <v>1</v>
      </c>
      <c r="U1617" s="53" t="s">
        <v>161</v>
      </c>
      <c r="V1617" s="40" t="s">
        <v>136</v>
      </c>
      <c r="W1617" s="15">
        <v>24</v>
      </c>
      <c r="X1617" s="15"/>
      <c r="Y1617" s="15"/>
      <c r="Z1617" s="15" t="s">
        <v>70</v>
      </c>
      <c r="AA1617" s="15"/>
      <c r="AB1617" s="5"/>
      <c r="AC1617" s="5"/>
      <c r="AD1617" s="5"/>
      <c r="AE1617" s="5"/>
      <c r="AF1617" s="5"/>
      <c r="AI1617"/>
      <c r="AJ1617" s="67"/>
      <c r="AK1617"/>
      <c r="AL1617" s="1"/>
      <c r="AM1617" s="1"/>
      <c r="AN1617" s="1"/>
      <c r="AO1617" s="39">
        <f t="shared" si="60"/>
        <v>0</v>
      </c>
      <c r="AP1617" s="39"/>
      <c r="AQ1617" s="39">
        <f t="shared" si="61"/>
        <v>0</v>
      </c>
      <c r="AR1617" s="1"/>
      <c r="AS1617" s="1"/>
      <c r="AT1617" s="1"/>
      <c r="AU1617" s="1"/>
      <c r="AV1617" s="1"/>
      <c r="AW1617" s="1"/>
      <c r="AX1617" s="1"/>
      <c r="AY1617" s="1"/>
      <c r="AZ1617" s="1"/>
      <c r="BA1617" s="1"/>
      <c r="BB1617" s="1"/>
      <c r="BC1617" s="1"/>
      <c r="BD1617" s="1"/>
      <c r="BE1617" s="1"/>
      <c r="BF1617" s="1"/>
      <c r="BG1617" s="1"/>
      <c r="BH1617" s="1"/>
      <c r="BI1617" s="1"/>
      <c r="BJ1617" s="1"/>
      <c r="BK1617" s="1"/>
      <c r="BL1617" s="1"/>
      <c r="BM1617" s="1"/>
      <c r="BN1617" s="1"/>
      <c r="BO1617" s="1"/>
      <c r="BP1617" s="1"/>
      <c r="BQ1617" s="1"/>
      <c r="BR1617" s="1"/>
      <c r="BS1617" s="1"/>
      <c r="BT1617" s="1"/>
      <c r="BU1617" s="1"/>
      <c r="BV1617" s="1"/>
      <c r="BW1617" s="1"/>
      <c r="BX1617" s="1"/>
      <c r="BY1617" s="1"/>
      <c r="BZ1617" s="1"/>
      <c r="CA1617" s="1"/>
      <c r="CB1617" s="1"/>
      <c r="CC1617" s="1"/>
      <c r="CD1617" s="1"/>
      <c r="CE1617" s="1"/>
      <c r="CF1617" s="1"/>
    </row>
    <row r="1618" spans="1:84" s="2" customFormat="1" ht="16.5" thickBot="1" x14ac:dyDescent="0.3">
      <c r="A1618" s="38">
        <v>1617</v>
      </c>
      <c r="B1618" s="64">
        <v>21</v>
      </c>
      <c r="C1618" s="74" t="s">
        <v>96</v>
      </c>
      <c r="D1618" s="71"/>
      <c r="E1618" s="58"/>
      <c r="F1618" s="73"/>
      <c r="G1618" s="59">
        <v>0</v>
      </c>
      <c r="H1618" s="59">
        <v>0</v>
      </c>
      <c r="I1618" s="58"/>
      <c r="J1618" s="55"/>
      <c r="K1618" s="55" t="s">
        <v>95</v>
      </c>
      <c r="L1618" s="55"/>
      <c r="M1618" s="55"/>
      <c r="N1618" s="56"/>
      <c r="O1618" s="55"/>
      <c r="P1618" s="55"/>
      <c r="Q1618" s="55"/>
      <c r="R1618" s="55"/>
      <c r="S1618" s="55"/>
      <c r="T1618" s="54">
        <v>1</v>
      </c>
      <c r="U1618" s="53" t="s">
        <v>161</v>
      </c>
      <c r="V1618" s="40" t="s">
        <v>136</v>
      </c>
      <c r="W1618" s="15">
        <v>24</v>
      </c>
      <c r="X1618" s="15"/>
      <c r="Y1618" s="15"/>
      <c r="Z1618" s="15" t="s">
        <v>70</v>
      </c>
      <c r="AA1618" s="15"/>
      <c r="AB1618" s="5"/>
      <c r="AC1618" s="5"/>
      <c r="AD1618" s="5"/>
      <c r="AE1618" s="5"/>
      <c r="AF1618" s="5"/>
      <c r="AI1618"/>
      <c r="AJ1618" s="67"/>
      <c r="AK1618"/>
      <c r="AL1618" s="1"/>
      <c r="AM1618" s="1"/>
      <c r="AN1618" s="1"/>
      <c r="AO1618" s="39">
        <f t="shared" si="60"/>
        <v>0</v>
      </c>
      <c r="AP1618" s="39"/>
      <c r="AQ1618" s="39">
        <f t="shared" si="61"/>
        <v>0</v>
      </c>
      <c r="AR1618" s="1"/>
      <c r="AS1618" s="1"/>
      <c r="AT1618" s="1"/>
      <c r="AU1618" s="1"/>
      <c r="AV1618" s="1"/>
      <c r="AW1618" s="1"/>
      <c r="AX1618" s="1"/>
      <c r="AY1618" s="1"/>
      <c r="AZ1618" s="1"/>
      <c r="BA1618" s="1"/>
      <c r="BB1618" s="1"/>
      <c r="BC1618" s="1"/>
      <c r="BD1618" s="1"/>
      <c r="BE1618" s="1"/>
      <c r="BF1618" s="1"/>
      <c r="BG1618" s="1"/>
      <c r="BH1618" s="1"/>
      <c r="BI1618" s="1"/>
      <c r="BJ1618" s="1"/>
      <c r="BK1618" s="1"/>
      <c r="BL1618" s="1"/>
      <c r="BM1618" s="1"/>
      <c r="BN1618" s="1"/>
      <c r="BO1618" s="1"/>
      <c r="BP1618" s="1"/>
      <c r="BQ1618" s="1"/>
      <c r="BR1618" s="1"/>
      <c r="BS1618" s="1"/>
      <c r="BT1618" s="1"/>
      <c r="BU1618" s="1"/>
      <c r="BV1618" s="1"/>
      <c r="BW1618" s="1"/>
      <c r="BX1618" s="1"/>
      <c r="BY1618" s="1"/>
      <c r="BZ1618" s="1"/>
      <c r="CA1618" s="1"/>
      <c r="CB1618" s="1"/>
      <c r="CC1618" s="1"/>
      <c r="CD1618" s="1"/>
      <c r="CE1618" s="1"/>
      <c r="CF1618" s="1"/>
    </row>
    <row r="1619" spans="1:84" s="2" customFormat="1" ht="16.5" thickBot="1" x14ac:dyDescent="0.3">
      <c r="A1619" s="38">
        <v>1618</v>
      </c>
      <c r="B1619" s="64">
        <v>22</v>
      </c>
      <c r="C1619" s="74" t="s">
        <v>94</v>
      </c>
      <c r="D1619" s="71"/>
      <c r="E1619" s="58"/>
      <c r="F1619" s="73"/>
      <c r="G1619" s="59">
        <v>0</v>
      </c>
      <c r="H1619" s="59">
        <v>0</v>
      </c>
      <c r="I1619" s="58"/>
      <c r="J1619" s="55"/>
      <c r="K1619" s="55" t="s">
        <v>93</v>
      </c>
      <c r="L1619" s="55"/>
      <c r="M1619" s="55"/>
      <c r="N1619" s="56"/>
      <c r="O1619" s="55"/>
      <c r="P1619" s="55"/>
      <c r="Q1619" s="55"/>
      <c r="R1619" s="55"/>
      <c r="S1619" s="55"/>
      <c r="T1619" s="54">
        <v>1</v>
      </c>
      <c r="U1619" s="53" t="s">
        <v>161</v>
      </c>
      <c r="V1619" s="40" t="s">
        <v>136</v>
      </c>
      <c r="W1619" s="15">
        <v>24</v>
      </c>
      <c r="X1619" s="15"/>
      <c r="Y1619" s="15"/>
      <c r="Z1619" s="15" t="s">
        <v>70</v>
      </c>
      <c r="AA1619" s="15"/>
      <c r="AB1619" s="5"/>
      <c r="AC1619" s="5"/>
      <c r="AD1619" s="5"/>
      <c r="AE1619" s="5"/>
      <c r="AF1619" s="4"/>
      <c r="AG1619" s="3"/>
      <c r="AH1619" s="67"/>
      <c r="AI1619"/>
      <c r="AJ1619" s="67"/>
      <c r="AK1619"/>
      <c r="AL1619" s="1"/>
      <c r="AM1619" s="1"/>
      <c r="AN1619" s="1"/>
      <c r="AO1619" s="39">
        <f t="shared" si="60"/>
        <v>0</v>
      </c>
      <c r="AP1619" s="39"/>
      <c r="AQ1619" s="39">
        <f t="shared" si="61"/>
        <v>0</v>
      </c>
      <c r="AR1619" s="1"/>
      <c r="AS1619" s="1"/>
      <c r="AT1619" s="1"/>
      <c r="AU1619" s="1"/>
      <c r="AV1619" s="1"/>
      <c r="AW1619" s="1"/>
      <c r="AX1619" s="1"/>
      <c r="AY1619" s="1"/>
      <c r="AZ1619" s="1"/>
      <c r="BA1619" s="1"/>
      <c r="BB1619" s="1"/>
      <c r="BC1619" s="1"/>
      <c r="BD1619" s="1"/>
      <c r="BE1619" s="1"/>
      <c r="BF1619" s="1"/>
      <c r="BG1619" s="1"/>
      <c r="BH1619" s="1"/>
      <c r="BI1619" s="1"/>
      <c r="BJ1619" s="1"/>
      <c r="BK1619" s="1"/>
      <c r="BL1619" s="1"/>
      <c r="BM1619" s="1"/>
      <c r="BN1619" s="1"/>
      <c r="BO1619" s="1"/>
      <c r="BP1619" s="1"/>
      <c r="BQ1619" s="1"/>
      <c r="BR1619" s="1"/>
      <c r="BS1619" s="1"/>
      <c r="BT1619" s="1"/>
      <c r="BU1619" s="1"/>
      <c r="BV1619" s="1"/>
      <c r="BW1619" s="1"/>
      <c r="BX1619" s="1"/>
      <c r="BY1619" s="1"/>
      <c r="BZ1619" s="1"/>
      <c r="CA1619" s="1"/>
      <c r="CB1619" s="1"/>
      <c r="CC1619" s="1"/>
      <c r="CD1619" s="1"/>
      <c r="CE1619" s="1"/>
      <c r="CF1619" s="1"/>
    </row>
    <row r="1620" spans="1:84" s="2" customFormat="1" ht="16.5" thickBot="1" x14ac:dyDescent="0.3">
      <c r="A1620" s="38">
        <v>1619</v>
      </c>
      <c r="B1620" s="64">
        <v>23</v>
      </c>
      <c r="C1620" s="74" t="s">
        <v>77</v>
      </c>
      <c r="D1620" s="71"/>
      <c r="E1620" s="58"/>
      <c r="F1620" s="73"/>
      <c r="G1620" s="59">
        <v>0</v>
      </c>
      <c r="H1620" s="59">
        <v>0</v>
      </c>
      <c r="I1620" s="58"/>
      <c r="J1620" s="55"/>
      <c r="K1620" s="55" t="s">
        <v>77</v>
      </c>
      <c r="L1620" s="55"/>
      <c r="M1620" s="55"/>
      <c r="N1620" s="56"/>
      <c r="O1620" s="55"/>
      <c r="P1620" s="55"/>
      <c r="Q1620" s="55"/>
      <c r="R1620" s="55"/>
      <c r="S1620" s="55"/>
      <c r="T1620" s="54">
        <v>1</v>
      </c>
      <c r="U1620" s="53" t="s">
        <v>161</v>
      </c>
      <c r="V1620" s="40" t="s">
        <v>136</v>
      </c>
      <c r="W1620" s="15">
        <v>24</v>
      </c>
      <c r="X1620" s="15"/>
      <c r="Y1620" s="15"/>
      <c r="Z1620" s="15" t="s">
        <v>70</v>
      </c>
      <c r="AA1620" s="15"/>
      <c r="AB1620" s="5"/>
      <c r="AC1620" s="5"/>
      <c r="AD1620" s="5"/>
      <c r="AE1620" s="5"/>
      <c r="AF1620" s="4"/>
      <c r="AG1620" s="3"/>
      <c r="AH1620" s="67"/>
      <c r="AI1620"/>
      <c r="AJ1620" s="67"/>
      <c r="AK1620"/>
      <c r="AL1620" s="1"/>
      <c r="AM1620" s="1"/>
      <c r="AN1620" s="1"/>
      <c r="AO1620" s="39">
        <f t="shared" si="60"/>
        <v>0</v>
      </c>
      <c r="AP1620" s="39"/>
      <c r="AQ1620" s="39">
        <f t="shared" si="61"/>
        <v>0</v>
      </c>
      <c r="AR1620" s="1"/>
      <c r="AS1620" s="1"/>
      <c r="AT1620" s="1"/>
      <c r="AU1620" s="1"/>
      <c r="AV1620" s="1"/>
      <c r="AW1620" s="1"/>
      <c r="AX1620" s="1"/>
      <c r="AY1620" s="1"/>
      <c r="AZ1620" s="1"/>
      <c r="BA1620" s="1"/>
      <c r="BB1620" s="1"/>
      <c r="BC1620" s="1"/>
      <c r="BD1620" s="1"/>
      <c r="BE1620" s="1"/>
      <c r="BF1620" s="1"/>
      <c r="BG1620" s="1"/>
      <c r="BH1620" s="1"/>
      <c r="BI1620" s="1"/>
      <c r="BJ1620" s="1"/>
      <c r="BK1620" s="1"/>
      <c r="BL1620" s="1"/>
      <c r="BM1620" s="1"/>
      <c r="BN1620" s="1"/>
      <c r="BO1620" s="1"/>
      <c r="BP1620" s="1"/>
      <c r="BQ1620" s="1"/>
      <c r="BR1620" s="1"/>
      <c r="BS1620" s="1"/>
      <c r="BT1620" s="1"/>
      <c r="BU1620" s="1"/>
      <c r="BV1620" s="1"/>
      <c r="BW1620" s="1"/>
      <c r="BX1620" s="1"/>
      <c r="BY1620" s="1"/>
      <c r="BZ1620" s="1"/>
      <c r="CA1620" s="1"/>
      <c r="CB1620" s="1"/>
      <c r="CC1620" s="1"/>
      <c r="CD1620" s="1"/>
      <c r="CE1620" s="1"/>
      <c r="CF1620" s="1"/>
    </row>
    <row r="1621" spans="1:84" s="2" customFormat="1" ht="16.5" thickBot="1" x14ac:dyDescent="0.3">
      <c r="A1621" s="38">
        <v>1620</v>
      </c>
      <c r="B1621" s="64">
        <v>24</v>
      </c>
      <c r="C1621" s="72" t="s">
        <v>92</v>
      </c>
      <c r="D1621" s="71"/>
      <c r="E1621" s="68"/>
      <c r="F1621" s="70"/>
      <c r="G1621" s="136">
        <v>0</v>
      </c>
      <c r="H1621" s="136">
        <v>0</v>
      </c>
      <c r="I1621" s="69"/>
      <c r="J1621" s="68"/>
      <c r="K1621" s="68" t="s">
        <v>91</v>
      </c>
      <c r="L1621" s="55"/>
      <c r="M1621" s="55"/>
      <c r="N1621" s="56"/>
      <c r="O1621" s="55"/>
      <c r="P1621" s="55"/>
      <c r="Q1621" s="55"/>
      <c r="R1621" s="55"/>
      <c r="S1621" s="55"/>
      <c r="T1621" s="54">
        <v>1</v>
      </c>
      <c r="U1621" s="53" t="s">
        <v>161</v>
      </c>
      <c r="V1621" s="40" t="s">
        <v>136</v>
      </c>
      <c r="W1621" s="15">
        <v>24</v>
      </c>
      <c r="X1621" s="15"/>
      <c r="Y1621" s="15"/>
      <c r="Z1621" s="15" t="s">
        <v>70</v>
      </c>
      <c r="AA1621" s="15"/>
      <c r="AB1621" s="5"/>
      <c r="AC1621" s="5"/>
      <c r="AD1621" s="5"/>
      <c r="AE1621" s="5"/>
      <c r="AF1621" s="4"/>
      <c r="AG1621" s="3"/>
      <c r="AH1621" s="67"/>
      <c r="AI1621"/>
      <c r="AJ1621" s="67"/>
      <c r="AK1621"/>
      <c r="AL1621" s="1"/>
      <c r="AM1621" s="1"/>
      <c r="AN1621" s="1"/>
      <c r="AO1621" s="39">
        <f t="shared" si="60"/>
        <v>0</v>
      </c>
      <c r="AP1621" s="39"/>
      <c r="AQ1621" s="39">
        <f t="shared" si="61"/>
        <v>0</v>
      </c>
      <c r="AR1621" s="1"/>
      <c r="AS1621" s="1"/>
      <c r="AT1621" s="1"/>
      <c r="AU1621" s="1"/>
      <c r="AV1621" s="1"/>
      <c r="AW1621" s="1"/>
      <c r="AX1621" s="1"/>
      <c r="AY1621" s="1"/>
      <c r="AZ1621" s="1"/>
      <c r="BA1621" s="1"/>
      <c r="BB1621" s="1"/>
      <c r="BC1621" s="1"/>
      <c r="BD1621" s="1"/>
      <c r="BE1621" s="1"/>
      <c r="BF1621" s="1"/>
      <c r="BG1621" s="1"/>
      <c r="BH1621" s="1"/>
      <c r="BI1621" s="1"/>
      <c r="BJ1621" s="1"/>
      <c r="BK1621" s="1"/>
      <c r="BL1621" s="1"/>
      <c r="BM1621" s="1"/>
      <c r="BN1621" s="1"/>
      <c r="BO1621" s="1"/>
      <c r="BP1621" s="1"/>
      <c r="BQ1621" s="1"/>
      <c r="BR1621" s="1"/>
      <c r="BS1621" s="1"/>
      <c r="BT1621" s="1"/>
      <c r="BU1621" s="1"/>
      <c r="BV1621" s="1"/>
      <c r="BW1621" s="1"/>
      <c r="BX1621" s="1"/>
      <c r="BY1621" s="1"/>
      <c r="BZ1621" s="1"/>
      <c r="CA1621" s="1"/>
      <c r="CB1621" s="1"/>
      <c r="CC1621" s="1"/>
      <c r="CD1621" s="1"/>
      <c r="CE1621" s="1"/>
      <c r="CF1621" s="1"/>
    </row>
    <row r="1622" spans="1:84" x14ac:dyDescent="0.25">
      <c r="A1622" s="38">
        <v>1621</v>
      </c>
      <c r="B1622" s="64">
        <v>25</v>
      </c>
      <c r="C1622" s="66"/>
      <c r="D1622" s="65"/>
      <c r="E1622" s="55"/>
      <c r="F1622" s="56"/>
      <c r="G1622" s="59"/>
      <c r="H1622" s="58"/>
      <c r="I1622" s="58"/>
      <c r="J1622" s="55"/>
      <c r="K1622" s="55"/>
      <c r="L1622" s="55"/>
      <c r="M1622" s="55"/>
      <c r="N1622" s="56"/>
      <c r="O1622" s="55"/>
      <c r="P1622" s="55"/>
      <c r="Q1622" s="55"/>
      <c r="R1622" s="55"/>
      <c r="S1622" s="55"/>
      <c r="T1622" s="54">
        <v>1</v>
      </c>
      <c r="U1622" s="53" t="s">
        <v>161</v>
      </c>
      <c r="V1622" s="40" t="s">
        <v>136</v>
      </c>
      <c r="W1622" s="15">
        <v>24</v>
      </c>
      <c r="X1622" s="15"/>
      <c r="Y1622" s="15"/>
      <c r="Z1622" s="15" t="s">
        <v>70</v>
      </c>
      <c r="AA1622" s="15"/>
      <c r="AH1622" s="67"/>
      <c r="AI1622"/>
      <c r="AJ1622" s="67"/>
      <c r="AK1622"/>
      <c r="AO1622" s="39">
        <f t="shared" si="60"/>
        <v>0</v>
      </c>
      <c r="AP1622" s="39"/>
      <c r="AQ1622" s="39">
        <f t="shared" si="61"/>
        <v>0</v>
      </c>
    </row>
    <row r="1623" spans="1:84" x14ac:dyDescent="0.25">
      <c r="A1623" s="38">
        <v>1622</v>
      </c>
      <c r="B1623" s="64">
        <v>26</v>
      </c>
      <c r="C1623" s="63" t="s">
        <v>90</v>
      </c>
      <c r="D1623" s="62"/>
      <c r="E1623" s="61">
        <f>SUBTOTAL(9,G1601:G1621)</f>
        <v>9</v>
      </c>
      <c r="F1623" s="60"/>
      <c r="G1623" s="59"/>
      <c r="H1623" s="58"/>
      <c r="I1623" s="57"/>
      <c r="J1623" s="55"/>
      <c r="K1623" s="55" t="s">
        <v>89</v>
      </c>
      <c r="L1623" s="55"/>
      <c r="M1623" s="55"/>
      <c r="N1623" s="56"/>
      <c r="O1623" s="55"/>
      <c r="P1623" s="55"/>
      <c r="Q1623" s="55"/>
      <c r="R1623" s="55"/>
      <c r="S1623" s="55"/>
      <c r="T1623" s="54">
        <v>1</v>
      </c>
      <c r="U1623" s="53" t="s">
        <v>161</v>
      </c>
      <c r="V1623" s="40" t="s">
        <v>136</v>
      </c>
      <c r="W1623" s="15">
        <v>24</v>
      </c>
      <c r="X1623" s="15"/>
      <c r="Y1623" s="15"/>
      <c r="Z1623" s="15" t="s">
        <v>70</v>
      </c>
      <c r="AA1623" s="15"/>
      <c r="AH1623" s="67"/>
      <c r="AI1623"/>
      <c r="AJ1623" s="67"/>
      <c r="AK1623"/>
      <c r="AO1623" s="39">
        <f t="shared" si="60"/>
        <v>0</v>
      </c>
      <c r="AP1623" s="39"/>
      <c r="AQ1623" s="39">
        <f t="shared" si="61"/>
        <v>0</v>
      </c>
    </row>
    <row r="1624" spans="1:84" ht="16.5" thickBot="1" x14ac:dyDescent="0.3">
      <c r="A1624" s="38">
        <v>1623</v>
      </c>
      <c r="B1624" s="52">
        <v>27</v>
      </c>
      <c r="C1624" s="51" t="s">
        <v>88</v>
      </c>
      <c r="D1624" s="50"/>
      <c r="E1624" s="49">
        <f>SUBTOTAL(9,H1601:H1621)</f>
        <v>9</v>
      </c>
      <c r="F1624" s="48">
        <f>SUBTOTAL(9,H1601:H1605)+SUBTOTAL(9,H1609:H1612)</f>
        <v>9</v>
      </c>
      <c r="G1624" s="47"/>
      <c r="H1624" s="46"/>
      <c r="I1624" s="46"/>
      <c r="J1624" s="45"/>
      <c r="K1624" s="43" t="s">
        <v>87</v>
      </c>
      <c r="L1624" s="43"/>
      <c r="M1624" s="43"/>
      <c r="N1624" s="44"/>
      <c r="O1624" s="43"/>
      <c r="P1624" s="43"/>
      <c r="Q1624" s="43"/>
      <c r="R1624" s="43"/>
      <c r="S1624" s="43"/>
      <c r="T1624" s="42">
        <v>1</v>
      </c>
      <c r="U1624" s="106" t="s">
        <v>161</v>
      </c>
      <c r="V1624" s="40" t="s">
        <v>136</v>
      </c>
      <c r="W1624" s="15">
        <v>24</v>
      </c>
      <c r="X1624" s="15"/>
      <c r="Y1624" s="15"/>
      <c r="Z1624" s="15" t="s">
        <v>70</v>
      </c>
      <c r="AA1624" s="15"/>
      <c r="AH1624" s="67"/>
      <c r="AI1624"/>
      <c r="AJ1624" s="67"/>
      <c r="AK1624"/>
      <c r="AO1624" s="39">
        <f t="shared" si="60"/>
        <v>0</v>
      </c>
      <c r="AP1624" s="39"/>
      <c r="AQ1624" s="39">
        <f t="shared" si="61"/>
        <v>0</v>
      </c>
    </row>
    <row r="1625" spans="1:84" ht="16.5" thickBot="1" x14ac:dyDescent="0.3">
      <c r="A1625" s="38">
        <v>1624</v>
      </c>
      <c r="G1625" s="13"/>
      <c r="U1625" s="2" t="s">
        <v>83</v>
      </c>
      <c r="V1625" s="40"/>
      <c r="W1625" s="15"/>
      <c r="X1625" s="15"/>
      <c r="Y1625" s="15"/>
      <c r="Z1625" s="15" t="s">
        <v>70</v>
      </c>
      <c r="AA1625" s="15"/>
      <c r="AH1625" s="67"/>
      <c r="AI1625"/>
      <c r="AJ1625" s="67"/>
      <c r="AK1625"/>
      <c r="AO1625" s="39">
        <f t="shared" si="60"/>
        <v>0</v>
      </c>
      <c r="AP1625" s="39"/>
      <c r="AQ1625" s="39">
        <f t="shared" si="61"/>
        <v>0</v>
      </c>
    </row>
    <row r="1626" spans="1:84" x14ac:dyDescent="0.25">
      <c r="A1626" s="75">
        <v>1625</v>
      </c>
      <c r="B1626" s="105">
        <v>1</v>
      </c>
      <c r="C1626" s="104" t="s">
        <v>9</v>
      </c>
      <c r="D1626" s="103"/>
      <c r="E1626" s="101"/>
      <c r="F1626" s="102"/>
      <c r="G1626" s="101" t="s">
        <v>157</v>
      </c>
      <c r="H1626" s="98"/>
      <c r="I1626" s="98"/>
      <c r="J1626" s="98"/>
      <c r="K1626" s="100" t="s">
        <v>118</v>
      </c>
      <c r="L1626" s="98"/>
      <c r="M1626" s="98"/>
      <c r="N1626" s="99"/>
      <c r="O1626" s="98"/>
      <c r="P1626" s="98"/>
      <c r="Q1626" s="98"/>
      <c r="R1626" s="98"/>
      <c r="S1626" s="98"/>
      <c r="T1626" s="97">
        <v>3</v>
      </c>
      <c r="U1626" s="96" t="s">
        <v>157</v>
      </c>
      <c r="V1626" s="40" t="s">
        <v>135</v>
      </c>
      <c r="W1626" s="15"/>
      <c r="X1626" s="15"/>
      <c r="Y1626" s="15"/>
      <c r="Z1626" s="15" t="s">
        <v>70</v>
      </c>
      <c r="AA1626" s="15"/>
      <c r="AH1626" s="67"/>
      <c r="AI1626"/>
      <c r="AJ1626" s="67"/>
      <c r="AK1626"/>
      <c r="AO1626" s="39">
        <f t="shared" si="60"/>
        <v>0</v>
      </c>
      <c r="AP1626" s="39"/>
      <c r="AQ1626" s="39">
        <f t="shared" si="61"/>
        <v>0</v>
      </c>
    </row>
    <row r="1627" spans="1:84" ht="16.5" thickBot="1" x14ac:dyDescent="0.3">
      <c r="A1627" s="75">
        <v>1626</v>
      </c>
      <c r="B1627" s="64">
        <v>2</v>
      </c>
      <c r="C1627" s="66" t="s">
        <v>116</v>
      </c>
      <c r="D1627" s="65"/>
      <c r="E1627" s="55"/>
      <c r="F1627" s="56"/>
      <c r="H1627" s="55"/>
      <c r="I1627" s="58"/>
      <c r="J1627" s="55"/>
      <c r="K1627" s="55" t="s">
        <v>115</v>
      </c>
      <c r="L1627" s="55"/>
      <c r="M1627" s="55"/>
      <c r="N1627" s="56"/>
      <c r="O1627" s="55"/>
      <c r="P1627" s="55"/>
      <c r="Q1627" s="55"/>
      <c r="R1627" s="55"/>
      <c r="S1627" s="55"/>
      <c r="T1627" s="54">
        <v>3</v>
      </c>
      <c r="U1627" s="53" t="s">
        <v>157</v>
      </c>
      <c r="V1627" s="40" t="s">
        <v>134</v>
      </c>
      <c r="W1627" s="15"/>
      <c r="X1627" s="15"/>
      <c r="Y1627" s="15"/>
      <c r="Z1627" s="15" t="s">
        <v>70</v>
      </c>
      <c r="AA1627" s="15"/>
      <c r="AH1627" s="67"/>
      <c r="AI1627"/>
      <c r="AJ1627" s="67"/>
      <c r="AK1627"/>
      <c r="AL1627" s="93"/>
      <c r="AM1627" s="93"/>
      <c r="AO1627" s="39">
        <f t="shared" si="60"/>
        <v>0</v>
      </c>
      <c r="AP1627" s="39"/>
      <c r="AQ1627" s="39">
        <f t="shared" si="61"/>
        <v>0</v>
      </c>
    </row>
    <row r="1628" spans="1:84" ht="16.5" hidden="1" thickBot="1" x14ac:dyDescent="0.3">
      <c r="A1628" s="75">
        <v>1627</v>
      </c>
      <c r="B1628" s="64">
        <v>3</v>
      </c>
      <c r="C1628" s="79" t="s">
        <v>113</v>
      </c>
      <c r="D1628" s="78"/>
      <c r="E1628" s="55"/>
      <c r="F1628" s="56"/>
      <c r="H1628" s="55"/>
      <c r="I1628" s="58"/>
      <c r="J1628" s="55"/>
      <c r="K1628" s="55" t="s">
        <v>103</v>
      </c>
      <c r="L1628" s="55"/>
      <c r="M1628" s="55"/>
      <c r="N1628" s="56"/>
      <c r="O1628" s="55"/>
      <c r="P1628" s="55"/>
      <c r="Q1628" s="55"/>
      <c r="R1628" s="55"/>
      <c r="S1628" s="55"/>
      <c r="T1628" s="55"/>
      <c r="U1628" s="53" t="s">
        <v>157</v>
      </c>
      <c r="V1628" s="40" t="s">
        <v>133</v>
      </c>
      <c r="W1628" s="15"/>
      <c r="X1628" s="15"/>
      <c r="Y1628" s="15"/>
      <c r="Z1628" s="15" t="s">
        <v>70</v>
      </c>
      <c r="AA1628" s="15"/>
      <c r="AH1628" s="67"/>
      <c r="AI1628"/>
      <c r="AJ1628" s="67"/>
      <c r="AK1628"/>
      <c r="AL1628" s="93"/>
      <c r="AM1628" s="93"/>
      <c r="AO1628" s="39" t="str">
        <f t="shared" si="60"/>
        <v>BOC District 2</v>
      </c>
      <c r="AP1628" s="39"/>
      <c r="AQ1628" s="39">
        <f t="shared" si="61"/>
        <v>0</v>
      </c>
    </row>
    <row r="1629" spans="1:84" hidden="1" thickBot="1" x14ac:dyDescent="0.3">
      <c r="A1629" s="75">
        <v>1628</v>
      </c>
      <c r="B1629" s="64">
        <v>4</v>
      </c>
      <c r="C1629" s="66" t="str">
        <f>IF(G1629=1,AO1629," ")</f>
        <v xml:space="preserve"> </v>
      </c>
      <c r="D1629" s="65"/>
      <c r="E1629" s="55"/>
      <c r="F1629" s="56"/>
      <c r="G1629" s="58"/>
      <c r="H1629" s="58"/>
      <c r="I1629" s="58" t="str">
        <f>IF(C1629=$AI$5,$AJ$5," ")</f>
        <v xml:space="preserve"> </v>
      </c>
      <c r="J1629" s="55"/>
      <c r="K1629" s="55" t="s">
        <v>103</v>
      </c>
      <c r="L1629" s="55"/>
      <c r="M1629" s="55"/>
      <c r="N1629" s="56"/>
      <c r="O1629" s="55"/>
      <c r="P1629" s="55"/>
      <c r="Q1629" s="55"/>
      <c r="R1629" s="55"/>
      <c r="S1629" s="55"/>
      <c r="T1629" s="55"/>
      <c r="U1629" s="53" t="s">
        <v>157</v>
      </c>
      <c r="V1629" s="40" t="s">
        <v>133</v>
      </c>
      <c r="W1629" s="15"/>
      <c r="X1629" s="15"/>
      <c r="Y1629" s="15"/>
      <c r="Z1629" s="15" t="s">
        <v>70</v>
      </c>
      <c r="AA1629" s="15"/>
      <c r="AI1629"/>
      <c r="AJ1629" s="67"/>
      <c r="AK1629"/>
      <c r="AL1629" s="93"/>
      <c r="AM1629" s="93"/>
      <c r="AO1629" s="39" t="str">
        <f t="shared" si="60"/>
        <v xml:space="preserve">Alicia Adams </v>
      </c>
      <c r="AP1629" s="39"/>
      <c r="AQ1629" s="39">
        <f t="shared" si="61"/>
        <v>0</v>
      </c>
    </row>
    <row r="1630" spans="1:84" hidden="1" thickBot="1" x14ac:dyDescent="0.3">
      <c r="A1630" s="75">
        <v>1629</v>
      </c>
      <c r="B1630" s="64">
        <v>5</v>
      </c>
      <c r="C1630" s="66" t="str">
        <f>IF(G1630=1,AO1630," ")</f>
        <v xml:space="preserve"> </v>
      </c>
      <c r="D1630" s="65"/>
      <c r="E1630" s="55"/>
      <c r="F1630" s="56"/>
      <c r="G1630" s="58"/>
      <c r="H1630" s="58"/>
      <c r="I1630" s="58" t="str">
        <f>IF(C1630=$AI$6,$AJ$6," ")</f>
        <v xml:space="preserve"> </v>
      </c>
      <c r="J1630" s="55"/>
      <c r="K1630" s="55" t="s">
        <v>103</v>
      </c>
      <c r="L1630" s="55"/>
      <c r="M1630" s="55"/>
      <c r="N1630" s="56"/>
      <c r="O1630" s="55"/>
      <c r="P1630" s="55"/>
      <c r="Q1630" s="55"/>
      <c r="R1630" s="55"/>
      <c r="S1630" s="55"/>
      <c r="T1630" s="55"/>
      <c r="U1630" s="53" t="s">
        <v>157</v>
      </c>
      <c r="V1630" s="40" t="s">
        <v>133</v>
      </c>
      <c r="W1630" s="15"/>
      <c r="X1630" s="15"/>
      <c r="Y1630" s="15"/>
      <c r="Z1630" s="15" t="s">
        <v>70</v>
      </c>
      <c r="AA1630" s="15"/>
      <c r="AI1630"/>
      <c r="AJ1630" s="67"/>
      <c r="AK1630"/>
      <c r="AL1630" s="93"/>
      <c r="AM1630" s="93"/>
      <c r="AO1630" s="39" t="str">
        <f t="shared" si="60"/>
        <v>Erick Allen</v>
      </c>
      <c r="AP1630" s="39"/>
      <c r="AQ1630" s="39">
        <f t="shared" si="61"/>
        <v>0</v>
      </c>
    </row>
    <row r="1631" spans="1:84" hidden="1" thickBot="1" x14ac:dyDescent="0.3">
      <c r="A1631" s="75">
        <v>1630</v>
      </c>
      <c r="B1631" s="64">
        <v>6</v>
      </c>
      <c r="C1631" s="66" t="str">
        <f>IF(G1631=1,AO1631," ")</f>
        <v xml:space="preserve"> </v>
      </c>
      <c r="D1631" s="65"/>
      <c r="E1631" s="55"/>
      <c r="F1631" s="56"/>
      <c r="G1631" s="58"/>
      <c r="H1631" s="58"/>
      <c r="I1631" s="58" t="str">
        <f>IF(C1631=$AI$7,$AJ$7," ")</f>
        <v xml:space="preserve"> </v>
      </c>
      <c r="J1631" s="55"/>
      <c r="K1631" s="55" t="s">
        <v>103</v>
      </c>
      <c r="L1631" s="55"/>
      <c r="M1631" s="55"/>
      <c r="N1631" s="56"/>
      <c r="O1631" s="55"/>
      <c r="P1631" s="55"/>
      <c r="Q1631" s="55"/>
      <c r="R1631" s="55"/>
      <c r="S1631" s="55"/>
      <c r="T1631" s="55"/>
      <c r="U1631" s="53" t="s">
        <v>157</v>
      </c>
      <c r="V1631" s="40" t="s">
        <v>133</v>
      </c>
      <c r="W1631" s="15"/>
      <c r="X1631" s="15"/>
      <c r="Y1631" s="15"/>
      <c r="Z1631" s="15" t="s">
        <v>70</v>
      </c>
      <c r="AA1631" s="15"/>
      <c r="AI1631"/>
      <c r="AJ1631" s="67"/>
      <c r="AK1631"/>
      <c r="AL1631" s="93"/>
      <c r="AM1631" s="93"/>
      <c r="AO1631" s="39" t="str">
        <f t="shared" si="60"/>
        <v>Jaha V. Howard</v>
      </c>
      <c r="AP1631" s="39"/>
      <c r="AQ1631" s="39">
        <f t="shared" si="61"/>
        <v>0</v>
      </c>
    </row>
    <row r="1632" spans="1:84" hidden="1" thickBot="1" x14ac:dyDescent="0.3">
      <c r="A1632" s="75">
        <v>1631</v>
      </c>
      <c r="B1632" s="64">
        <v>7</v>
      </c>
      <c r="C1632" s="66" t="str">
        <f>IF(G1632=1,AO1632," ")</f>
        <v xml:space="preserve"> </v>
      </c>
      <c r="D1632" s="65"/>
      <c r="E1632" s="55"/>
      <c r="F1632" s="56"/>
      <c r="G1632" s="58"/>
      <c r="H1632" s="58"/>
      <c r="I1632" s="58" t="str">
        <f>IF(C1632=$AI$8,$AJ$8," ")</f>
        <v xml:space="preserve"> </v>
      </c>
      <c r="J1632" s="55"/>
      <c r="K1632" s="55" t="s">
        <v>103</v>
      </c>
      <c r="L1632" s="55"/>
      <c r="M1632" s="55"/>
      <c r="N1632" s="56"/>
      <c r="O1632" s="55"/>
      <c r="P1632" s="55"/>
      <c r="Q1632" s="55"/>
      <c r="R1632" s="55"/>
      <c r="S1632" s="55"/>
      <c r="T1632" s="55"/>
      <c r="U1632" s="53" t="s">
        <v>157</v>
      </c>
      <c r="V1632" s="40" t="s">
        <v>133</v>
      </c>
      <c r="W1632" s="15"/>
      <c r="X1632" s="15"/>
      <c r="Y1632" s="15"/>
      <c r="Z1632" s="15" t="s">
        <v>70</v>
      </c>
      <c r="AA1632" s="15"/>
      <c r="AI1632"/>
      <c r="AJ1632" s="67"/>
      <c r="AK1632"/>
      <c r="AO1632" s="39" t="str">
        <f t="shared" si="60"/>
        <v>Tanisha Whorton</v>
      </c>
      <c r="AP1632" s="39"/>
      <c r="AQ1632" s="39">
        <f t="shared" si="61"/>
        <v>0</v>
      </c>
    </row>
    <row r="1633" spans="1:43" hidden="1" thickBot="1" x14ac:dyDescent="0.3">
      <c r="A1633" s="75">
        <v>1632</v>
      </c>
      <c r="B1633" s="64">
        <v>8</v>
      </c>
      <c r="C1633" s="66" t="str">
        <f>IF(G1633=1,AO1633," ")</f>
        <v xml:space="preserve"> </v>
      </c>
      <c r="D1633" s="65"/>
      <c r="E1633" s="55"/>
      <c r="F1633" s="56"/>
      <c r="G1633" s="58"/>
      <c r="H1633" s="58"/>
      <c r="I1633" s="58" t="str">
        <f>IF(C1633=$AI$9,$AJ$9," ")</f>
        <v xml:space="preserve"> </v>
      </c>
      <c r="J1633" s="55"/>
      <c r="K1633" s="55" t="s">
        <v>103</v>
      </c>
      <c r="L1633" s="55"/>
      <c r="M1633" s="55"/>
      <c r="N1633" s="56"/>
      <c r="O1633" s="55"/>
      <c r="P1633" s="55"/>
      <c r="Q1633" s="55"/>
      <c r="R1633" s="55"/>
      <c r="S1633" s="55"/>
      <c r="T1633" s="55"/>
      <c r="U1633" s="53" t="s">
        <v>157</v>
      </c>
      <c r="V1633" s="40" t="s">
        <v>133</v>
      </c>
      <c r="W1633" s="15"/>
      <c r="X1633" s="15"/>
      <c r="Y1633" s="15"/>
      <c r="Z1633" s="15" t="s">
        <v>70</v>
      </c>
      <c r="AA1633" s="15"/>
      <c r="AI1633"/>
      <c r="AJ1633" s="67"/>
      <c r="AK1633"/>
      <c r="AO1633" s="39" t="str">
        <f t="shared" si="60"/>
        <v>Tracy Stevenson</v>
      </c>
      <c r="AP1633" s="39"/>
      <c r="AQ1633" s="39">
        <f t="shared" si="61"/>
        <v>0</v>
      </c>
    </row>
    <row r="1634" spans="1:43" hidden="1" thickBot="1" x14ac:dyDescent="0.3">
      <c r="A1634" s="75">
        <v>1633</v>
      </c>
      <c r="B1634" s="64">
        <v>9</v>
      </c>
      <c r="C1634" s="74" t="str">
        <f>IF(G1634=1,AQ1634,IF(G1634="BLK",$AI$17," "))</f>
        <v xml:space="preserve"> </v>
      </c>
      <c r="D1634" s="129"/>
      <c r="E1634" s="55"/>
      <c r="F1634" s="56"/>
      <c r="G1634" s="58"/>
      <c r="H1634" s="58"/>
      <c r="I1634" s="58" t="str">
        <f>IF(C1634=$AI$10,$AJ$10," ")</f>
        <v xml:space="preserve"> </v>
      </c>
      <c r="J1634" s="55"/>
      <c r="K1634" s="55" t="s">
        <v>103</v>
      </c>
      <c r="L1634" s="55"/>
      <c r="M1634" s="55"/>
      <c r="N1634" s="56"/>
      <c r="O1634" s="55"/>
      <c r="P1634" s="55"/>
      <c r="Q1634" s="55"/>
      <c r="R1634" s="55"/>
      <c r="S1634" s="55"/>
      <c r="T1634" s="55"/>
      <c r="U1634" s="53" t="s">
        <v>157</v>
      </c>
      <c r="V1634" s="40" t="s">
        <v>133</v>
      </c>
      <c r="W1634" s="15"/>
      <c r="X1634" s="15"/>
      <c r="Y1634" s="15"/>
      <c r="Z1634" s="15" t="s">
        <v>70</v>
      </c>
      <c r="AA1634" s="15"/>
      <c r="AI1634"/>
      <c r="AJ1634" s="67"/>
      <c r="AK1634"/>
      <c r="AO1634" s="39" t="str">
        <f t="shared" si="60"/>
        <v>BLANK</v>
      </c>
      <c r="AP1634" s="39"/>
      <c r="AQ1634" s="39">
        <f t="shared" si="61"/>
        <v>0</v>
      </c>
    </row>
    <row r="1635" spans="1:43" hidden="1" thickBot="1" x14ac:dyDescent="0.3">
      <c r="A1635" s="75">
        <v>1634</v>
      </c>
      <c r="B1635" s="64">
        <v>10</v>
      </c>
      <c r="C1635" s="66" t="str">
        <f>IF(G1635=1,AO1635," ")</f>
        <v xml:space="preserve"> </v>
      </c>
      <c r="D1635" s="65"/>
      <c r="E1635" s="55"/>
      <c r="F1635" s="56"/>
      <c r="G1635" s="58"/>
      <c r="H1635" s="58"/>
      <c r="I1635" s="58" t="str">
        <f>IF(C1635=$AI$10,$AJ$10," ")</f>
        <v xml:space="preserve"> </v>
      </c>
      <c r="J1635" s="55"/>
      <c r="K1635" s="55" t="s">
        <v>103</v>
      </c>
      <c r="L1635" s="55"/>
      <c r="M1635" s="55"/>
      <c r="N1635" s="56"/>
      <c r="O1635" s="55"/>
      <c r="P1635" s="55"/>
      <c r="Q1635" s="55"/>
      <c r="R1635" s="55"/>
      <c r="S1635" s="55"/>
      <c r="T1635" s="55"/>
      <c r="U1635" s="53" t="s">
        <v>157</v>
      </c>
      <c r="V1635" s="40" t="s">
        <v>133</v>
      </c>
      <c r="W1635" s="15"/>
      <c r="X1635" s="15"/>
      <c r="Y1635" s="15"/>
      <c r="Z1635" s="15" t="s">
        <v>70</v>
      </c>
      <c r="AA1635" s="15"/>
      <c r="AI1635"/>
      <c r="AJ1635" s="67"/>
      <c r="AK1635"/>
      <c r="AO1635" s="39" t="str">
        <f t="shared" si="60"/>
        <v>Write In</v>
      </c>
      <c r="AP1635" s="39"/>
      <c r="AQ1635" s="39">
        <f t="shared" si="61"/>
        <v>0</v>
      </c>
    </row>
    <row r="1636" spans="1:43" ht="21.75" thickBot="1" x14ac:dyDescent="0.3">
      <c r="A1636" s="75">
        <v>1635</v>
      </c>
      <c r="B1636" s="64">
        <v>11</v>
      </c>
      <c r="C1636" s="92" t="s">
        <v>101</v>
      </c>
      <c r="D1636" s="91" t="s">
        <v>112</v>
      </c>
      <c r="E1636" s="87" t="s">
        <v>111</v>
      </c>
      <c r="F1636" s="90" t="s">
        <v>110</v>
      </c>
      <c r="G1636" s="113"/>
      <c r="H1636" s="87"/>
      <c r="I1636" s="87"/>
      <c r="J1636" s="86"/>
      <c r="K1636" s="86" t="s">
        <v>100</v>
      </c>
      <c r="L1636" s="117">
        <v>1018</v>
      </c>
      <c r="M1636" s="117">
        <v>1053</v>
      </c>
      <c r="N1636" s="118">
        <v>1065</v>
      </c>
      <c r="O1636" s="117" t="s">
        <v>109</v>
      </c>
      <c r="Q1636" s="87">
        <v>4</v>
      </c>
      <c r="R1636" s="87"/>
      <c r="S1636" s="86"/>
      <c r="T1636" s="85">
        <v>3</v>
      </c>
      <c r="U1636" s="84" t="s">
        <v>157</v>
      </c>
      <c r="V1636" s="40" t="s">
        <v>131</v>
      </c>
      <c r="W1636" s="15">
        <v>4</v>
      </c>
      <c r="X1636" s="15"/>
      <c r="Y1636" s="15"/>
      <c r="Z1636" s="15" t="s">
        <v>70</v>
      </c>
      <c r="AA1636" s="15"/>
      <c r="AI1636"/>
      <c r="AJ1636" s="67"/>
      <c r="AK1636"/>
      <c r="AO1636" s="39">
        <f t="shared" si="60"/>
        <v>0</v>
      </c>
      <c r="AP1636" s="39"/>
      <c r="AQ1636" s="39" t="str">
        <f t="shared" si="61"/>
        <v>BOC District 4</v>
      </c>
    </row>
    <row r="1637" spans="1:43" thickBot="1" x14ac:dyDescent="0.3">
      <c r="A1637" s="75">
        <v>1636</v>
      </c>
      <c r="B1637" s="64">
        <v>12</v>
      </c>
      <c r="C1637" s="66" t="str">
        <f>IF(G1637=1,AQ1637," ")</f>
        <v>Julien Grhas</v>
      </c>
      <c r="D1637" s="71"/>
      <c r="E1637" s="115">
        <v>1018</v>
      </c>
      <c r="F1637" s="80">
        <v>217</v>
      </c>
      <c r="G1637" s="58">
        <v>1</v>
      </c>
      <c r="H1637" s="58">
        <f>G1637</f>
        <v>1</v>
      </c>
      <c r="I1637" s="58" t="str">
        <f>IF(C1637=$AI$13,$AJ$13," ")</f>
        <v>REP</v>
      </c>
      <c r="J1637" s="55" t="s">
        <v>104</v>
      </c>
      <c r="K1637" s="55" t="s">
        <v>100</v>
      </c>
      <c r="L1637" s="55"/>
      <c r="M1637" s="55"/>
      <c r="N1637" s="56"/>
      <c r="O1637" s="55"/>
      <c r="P1637" s="55"/>
      <c r="Q1637" s="55"/>
      <c r="R1637" s="55"/>
      <c r="S1637" s="55"/>
      <c r="T1637" s="54">
        <v>3</v>
      </c>
      <c r="U1637" s="53" t="s">
        <v>157</v>
      </c>
      <c r="V1637" s="40" t="s">
        <v>131</v>
      </c>
      <c r="W1637" s="15">
        <v>4</v>
      </c>
      <c r="X1637" s="15"/>
      <c r="Y1637" s="15"/>
      <c r="Z1637" s="15" t="s">
        <v>70</v>
      </c>
      <c r="AA1637" s="15"/>
      <c r="AJ1637" s="67"/>
      <c r="AK1637"/>
      <c r="AO1637" s="39">
        <f t="shared" si="60"/>
        <v>0</v>
      </c>
      <c r="AP1637" s="39"/>
      <c r="AQ1637" s="39" t="str">
        <f t="shared" si="61"/>
        <v>Julien Grhas</v>
      </c>
    </row>
    <row r="1638" spans="1:43" thickBot="1" x14ac:dyDescent="0.3">
      <c r="A1638" s="75">
        <v>1637</v>
      </c>
      <c r="B1638" s="64">
        <v>13</v>
      </c>
      <c r="C1638" s="66" t="str">
        <f>IF(G1638=1,AQ1638," ")</f>
        <v>Matthew Hardwick</v>
      </c>
      <c r="D1638" s="71"/>
      <c r="E1638" s="115">
        <v>1053</v>
      </c>
      <c r="F1638" s="80">
        <v>219</v>
      </c>
      <c r="G1638" s="58">
        <v>1</v>
      </c>
      <c r="H1638" s="58">
        <f>G1638</f>
        <v>1</v>
      </c>
      <c r="I1638" s="58" t="str">
        <f>IF(C1638=$AI$14,$AJ$14," ")</f>
        <v>REP</v>
      </c>
      <c r="J1638" s="55" t="s">
        <v>104</v>
      </c>
      <c r="K1638" s="55" t="s">
        <v>100</v>
      </c>
      <c r="L1638" s="55"/>
      <c r="M1638" s="55"/>
      <c r="N1638" s="56"/>
      <c r="O1638" s="55"/>
      <c r="P1638" s="55"/>
      <c r="Q1638" s="55"/>
      <c r="R1638" s="55"/>
      <c r="S1638" s="55"/>
      <c r="T1638" s="54">
        <v>3</v>
      </c>
      <c r="U1638" s="53" t="s">
        <v>157</v>
      </c>
      <c r="V1638" s="40" t="s">
        <v>131</v>
      </c>
      <c r="W1638" s="15">
        <v>4</v>
      </c>
      <c r="X1638" s="15"/>
      <c r="Y1638" s="15"/>
      <c r="Z1638" s="15" t="s">
        <v>70</v>
      </c>
      <c r="AA1638" s="15"/>
      <c r="AJ1638" s="67"/>
      <c r="AK1638"/>
      <c r="AO1638" s="39">
        <f t="shared" si="60"/>
        <v>0</v>
      </c>
      <c r="AP1638" s="39"/>
      <c r="AQ1638" s="39" t="str">
        <f t="shared" si="61"/>
        <v>Matthew Hardwick</v>
      </c>
    </row>
    <row r="1639" spans="1:43" thickBot="1" x14ac:dyDescent="0.3">
      <c r="A1639" s="75">
        <v>1638</v>
      </c>
      <c r="B1639" s="64">
        <v>14</v>
      </c>
      <c r="C1639" s="66" t="str">
        <f>IF(G1639=1,AQ1639," ")</f>
        <v>Yashica Marshall</v>
      </c>
      <c r="D1639" s="71"/>
      <c r="E1639" s="114">
        <v>1018</v>
      </c>
      <c r="F1639" s="80">
        <v>218</v>
      </c>
      <c r="G1639" s="58">
        <v>1</v>
      </c>
      <c r="H1639" s="58">
        <f>G1639</f>
        <v>1</v>
      </c>
      <c r="I1639" s="58" t="str">
        <f>IF(C1639=$AI$15,$AJ$15," ")</f>
        <v>DEM</v>
      </c>
      <c r="J1639" s="55" t="s">
        <v>104</v>
      </c>
      <c r="K1639" s="55" t="s">
        <v>100</v>
      </c>
      <c r="L1639" s="55"/>
      <c r="M1639" s="55"/>
      <c r="N1639" s="56"/>
      <c r="O1639" s="55"/>
      <c r="P1639" s="55"/>
      <c r="Q1639" s="55"/>
      <c r="R1639" s="55"/>
      <c r="S1639" s="55"/>
      <c r="T1639" s="54">
        <v>3</v>
      </c>
      <c r="U1639" s="53" t="s">
        <v>157</v>
      </c>
      <c r="V1639" s="40" t="s">
        <v>131</v>
      </c>
      <c r="W1639" s="15">
        <v>4</v>
      </c>
      <c r="X1639" s="15"/>
      <c r="Y1639" s="15"/>
      <c r="Z1639" s="15" t="s">
        <v>70</v>
      </c>
      <c r="AA1639" s="15"/>
      <c r="AJ1639" s="67"/>
      <c r="AK1639"/>
      <c r="AO1639" s="39">
        <f t="shared" si="60"/>
        <v>0</v>
      </c>
      <c r="AP1639" s="39"/>
      <c r="AQ1639" s="39" t="str">
        <f t="shared" si="61"/>
        <v>Yashica Marshall</v>
      </c>
    </row>
    <row r="1640" spans="1:43" thickBot="1" x14ac:dyDescent="0.3">
      <c r="A1640" s="75">
        <v>1639</v>
      </c>
      <c r="B1640" s="64">
        <v>15</v>
      </c>
      <c r="C1640" s="66" t="str">
        <f>IF(G1640=1,AQ1640," ")</f>
        <v>Monique Sheffield</v>
      </c>
      <c r="D1640" s="71"/>
      <c r="E1640" s="114">
        <v>1053</v>
      </c>
      <c r="F1640" s="80">
        <v>220</v>
      </c>
      <c r="G1640" s="58">
        <v>1</v>
      </c>
      <c r="H1640" s="58">
        <f>G1640</f>
        <v>1</v>
      </c>
      <c r="I1640" s="58" t="str">
        <f>IF(C1640=$AI$16,$AJ$16," ")</f>
        <v>DEM</v>
      </c>
      <c r="J1640" s="55" t="s">
        <v>104</v>
      </c>
      <c r="K1640" s="55" t="s">
        <v>100</v>
      </c>
      <c r="L1640" s="55"/>
      <c r="M1640" s="55"/>
      <c r="N1640" s="56"/>
      <c r="O1640" s="55"/>
      <c r="P1640" s="55"/>
      <c r="Q1640" s="55"/>
      <c r="R1640" s="55"/>
      <c r="S1640" s="55"/>
      <c r="T1640" s="54">
        <v>3</v>
      </c>
      <c r="U1640" s="53" t="s">
        <v>157</v>
      </c>
      <c r="V1640" s="40" t="s">
        <v>131</v>
      </c>
      <c r="W1640" s="15">
        <v>4</v>
      </c>
      <c r="X1640" s="15"/>
      <c r="Y1640" s="15"/>
      <c r="Z1640" s="15" t="s">
        <v>70</v>
      </c>
      <c r="AA1640" s="15"/>
      <c r="AJ1640" s="67"/>
      <c r="AK1640"/>
      <c r="AO1640" s="39">
        <f t="shared" si="60"/>
        <v>0</v>
      </c>
      <c r="AP1640" s="39"/>
      <c r="AQ1640" s="39" t="str">
        <f t="shared" si="61"/>
        <v>Monique Sheffield</v>
      </c>
    </row>
    <row r="1641" spans="1:43" ht="15" x14ac:dyDescent="0.25">
      <c r="A1641" s="75">
        <v>1640</v>
      </c>
      <c r="B1641" s="64">
        <v>16</v>
      </c>
      <c r="C1641" s="74" t="str">
        <f>IF(G1641=1,AQ1641,IF(G1641="BLK",$AI$17," "))</f>
        <v xml:space="preserve"> </v>
      </c>
      <c r="D1641" s="129"/>
      <c r="E1641" s="128"/>
      <c r="F1641" s="73"/>
      <c r="G1641" s="58"/>
      <c r="H1641" s="58"/>
      <c r="I1641" s="58"/>
      <c r="J1641" s="55"/>
      <c r="K1641" s="55" t="s">
        <v>100</v>
      </c>
      <c r="L1641" s="55"/>
      <c r="M1641" s="55"/>
      <c r="N1641" s="56"/>
      <c r="O1641" s="55"/>
      <c r="P1641" s="55"/>
      <c r="Q1641" s="55"/>
      <c r="R1641" s="55"/>
      <c r="S1641" s="55"/>
      <c r="T1641" s="54">
        <v>3</v>
      </c>
      <c r="U1641" s="53" t="s">
        <v>157</v>
      </c>
      <c r="V1641" s="40" t="s">
        <v>131</v>
      </c>
      <c r="W1641" s="15">
        <v>4</v>
      </c>
      <c r="X1641" s="15"/>
      <c r="Y1641" s="15"/>
      <c r="Z1641" s="15" t="s">
        <v>70</v>
      </c>
      <c r="AA1641" s="15"/>
      <c r="AJ1641" s="67"/>
      <c r="AK1641"/>
      <c r="AO1641" s="39">
        <f t="shared" si="60"/>
        <v>0</v>
      </c>
      <c r="AP1641" s="39"/>
      <c r="AQ1641" s="39" t="str">
        <f t="shared" si="61"/>
        <v>BLANK</v>
      </c>
    </row>
    <row r="1642" spans="1:43" ht="15" x14ac:dyDescent="0.25">
      <c r="A1642" s="75">
        <v>1641</v>
      </c>
      <c r="B1642" s="64">
        <v>17</v>
      </c>
      <c r="C1642" s="74" t="str">
        <f>IF(G1642=1,AQ1642,IF(G1642="BLK",$AI$17," "))</f>
        <v xml:space="preserve"> </v>
      </c>
      <c r="D1642" s="129"/>
      <c r="E1642" s="128"/>
      <c r="F1642" s="73"/>
      <c r="G1642" s="58"/>
      <c r="H1642" s="58"/>
      <c r="I1642" s="58"/>
      <c r="J1642" s="55"/>
      <c r="K1642" s="55" t="s">
        <v>100</v>
      </c>
      <c r="L1642" s="55"/>
      <c r="M1642" s="55"/>
      <c r="N1642" s="56"/>
      <c r="O1642" s="55"/>
      <c r="P1642" s="55"/>
      <c r="Q1642" s="55"/>
      <c r="R1642" s="55"/>
      <c r="S1642" s="55"/>
      <c r="T1642" s="54">
        <v>3</v>
      </c>
      <c r="U1642" s="53" t="s">
        <v>157</v>
      </c>
      <c r="V1642" s="40" t="s">
        <v>131</v>
      </c>
      <c r="W1642" s="15">
        <v>4</v>
      </c>
      <c r="X1642" s="15"/>
      <c r="Y1642" s="15"/>
      <c r="Z1642" s="15" t="s">
        <v>70</v>
      </c>
      <c r="AA1642" s="15"/>
      <c r="AJ1642" s="67"/>
      <c r="AK1642"/>
      <c r="AO1642" s="39">
        <f t="shared" si="60"/>
        <v>0</v>
      </c>
      <c r="AP1642" s="39"/>
      <c r="AQ1642" s="39" t="str">
        <f t="shared" si="61"/>
        <v>BLANK</v>
      </c>
    </row>
    <row r="1643" spans="1:43" ht="15" x14ac:dyDescent="0.25">
      <c r="A1643" s="75">
        <v>1642</v>
      </c>
      <c r="B1643" s="64">
        <v>18</v>
      </c>
      <c r="C1643" s="66" t="str">
        <f>IF(G1643=1,AQ1643," ")</f>
        <v xml:space="preserve"> </v>
      </c>
      <c r="D1643" s="65"/>
      <c r="E1643" s="55"/>
      <c r="F1643" s="56"/>
      <c r="G1643" s="58"/>
      <c r="H1643" s="58"/>
      <c r="I1643" s="58" t="str">
        <f>IF(C1643=$AI$19,$AJ$19," ")</f>
        <v xml:space="preserve"> </v>
      </c>
      <c r="J1643" s="55"/>
      <c r="K1643" s="55" t="s">
        <v>100</v>
      </c>
      <c r="L1643" s="55"/>
      <c r="M1643" s="55"/>
      <c r="N1643" s="56"/>
      <c r="O1643" s="55"/>
      <c r="P1643" s="55"/>
      <c r="Q1643" s="55"/>
      <c r="R1643" s="55"/>
      <c r="S1643" s="55"/>
      <c r="T1643" s="54">
        <v>3</v>
      </c>
      <c r="U1643" s="53" t="s">
        <v>157</v>
      </c>
      <c r="V1643" s="40" t="s">
        <v>131</v>
      </c>
      <c r="W1643" s="15">
        <v>4</v>
      </c>
      <c r="X1643" s="15"/>
      <c r="Y1643" s="15"/>
      <c r="Z1643" s="15" t="s">
        <v>70</v>
      </c>
      <c r="AA1643" s="15"/>
      <c r="AB1643" s="4">
        <v>217</v>
      </c>
      <c r="AC1643" s="5" t="s">
        <v>160</v>
      </c>
      <c r="AD1643" s="83" t="s">
        <v>107</v>
      </c>
      <c r="AE1643" s="83"/>
      <c r="AJ1643" s="67"/>
      <c r="AK1643"/>
      <c r="AO1643" s="39">
        <f t="shared" si="60"/>
        <v>0</v>
      </c>
      <c r="AP1643" s="39"/>
      <c r="AQ1643" s="39" t="str">
        <f t="shared" si="61"/>
        <v>Write In</v>
      </c>
    </row>
    <row r="1644" spans="1:43" thickBot="1" x14ac:dyDescent="0.3">
      <c r="A1644" s="75">
        <v>1643</v>
      </c>
      <c r="B1644" s="64">
        <v>19</v>
      </c>
      <c r="C1644" s="66"/>
      <c r="D1644" s="65"/>
      <c r="E1644" s="55"/>
      <c r="F1644" s="56"/>
      <c r="G1644" s="58"/>
      <c r="H1644" s="58"/>
      <c r="I1644" s="58"/>
      <c r="J1644" s="55"/>
      <c r="K1644" s="55"/>
      <c r="L1644" s="55"/>
      <c r="M1644" s="55"/>
      <c r="N1644" s="56"/>
      <c r="O1644" s="55"/>
      <c r="P1644" s="55"/>
      <c r="Q1644" s="55"/>
      <c r="R1644" s="55"/>
      <c r="S1644" s="55"/>
      <c r="T1644" s="54">
        <v>3</v>
      </c>
      <c r="U1644" s="53" t="s">
        <v>157</v>
      </c>
      <c r="V1644" s="40" t="s">
        <v>129</v>
      </c>
      <c r="W1644" s="15">
        <v>4</v>
      </c>
      <c r="X1644" s="15"/>
      <c r="Y1644" s="15"/>
      <c r="Z1644" s="15" t="s">
        <v>70</v>
      </c>
      <c r="AA1644" s="15"/>
      <c r="AB1644" s="4">
        <v>219</v>
      </c>
      <c r="AC1644" s="5" t="s">
        <v>159</v>
      </c>
      <c r="AD1644" s="83" t="s">
        <v>107</v>
      </c>
      <c r="AE1644" s="83"/>
      <c r="AJ1644" s="67"/>
      <c r="AK1644"/>
      <c r="AO1644" s="39">
        <f t="shared" si="60"/>
        <v>0</v>
      </c>
      <c r="AP1644" s="39"/>
      <c r="AQ1644" s="39">
        <f t="shared" si="61"/>
        <v>0</v>
      </c>
    </row>
    <row r="1645" spans="1:43" ht="16.5" thickBot="1" x14ac:dyDescent="0.3">
      <c r="A1645" s="75">
        <v>1644</v>
      </c>
      <c r="B1645" s="64">
        <v>20</v>
      </c>
      <c r="C1645" s="74" t="s">
        <v>98</v>
      </c>
      <c r="D1645" s="71"/>
      <c r="E1645" s="58"/>
      <c r="F1645" s="73"/>
      <c r="G1645" s="59">
        <v>0</v>
      </c>
      <c r="H1645" s="59">
        <v>0</v>
      </c>
      <c r="I1645" s="58"/>
      <c r="J1645" s="55"/>
      <c r="K1645" s="55" t="s">
        <v>97</v>
      </c>
      <c r="L1645" s="55"/>
      <c r="M1645" s="55"/>
      <c r="N1645" s="56"/>
      <c r="O1645" s="55"/>
      <c r="P1645" s="55"/>
      <c r="Q1645" s="55"/>
      <c r="R1645" s="55"/>
      <c r="S1645" s="55"/>
      <c r="T1645" s="54">
        <v>3</v>
      </c>
      <c r="U1645" s="53" t="s">
        <v>157</v>
      </c>
      <c r="V1645" s="40" t="s">
        <v>129</v>
      </c>
      <c r="W1645" s="15">
        <v>4</v>
      </c>
      <c r="X1645" s="15"/>
      <c r="Y1645" s="15"/>
      <c r="Z1645" s="15" t="s">
        <v>70</v>
      </c>
      <c r="AA1645" s="15"/>
      <c r="AB1645" s="4">
        <v>221</v>
      </c>
      <c r="AC1645" s="5" t="s">
        <v>158</v>
      </c>
      <c r="AD1645" s="83" t="s">
        <v>107</v>
      </c>
      <c r="AE1645" s="83"/>
      <c r="AJ1645" s="67"/>
      <c r="AK1645"/>
      <c r="AO1645" s="39">
        <f t="shared" si="60"/>
        <v>0</v>
      </c>
      <c r="AP1645" s="39"/>
      <c r="AQ1645" s="39">
        <f t="shared" si="61"/>
        <v>0</v>
      </c>
    </row>
    <row r="1646" spans="1:43" ht="16.5" thickBot="1" x14ac:dyDescent="0.3">
      <c r="A1646" s="75">
        <v>1645</v>
      </c>
      <c r="B1646" s="64">
        <v>21</v>
      </c>
      <c r="C1646" s="74" t="s">
        <v>96</v>
      </c>
      <c r="D1646" s="71"/>
      <c r="E1646" s="58"/>
      <c r="F1646" s="73"/>
      <c r="G1646" s="59">
        <v>0</v>
      </c>
      <c r="H1646" s="59">
        <v>0</v>
      </c>
      <c r="I1646" s="58"/>
      <c r="J1646" s="55"/>
      <c r="K1646" s="55" t="s">
        <v>95</v>
      </c>
      <c r="L1646" s="55"/>
      <c r="M1646" s="55"/>
      <c r="N1646" s="56"/>
      <c r="O1646" s="55"/>
      <c r="P1646" s="55"/>
      <c r="Q1646" s="55"/>
      <c r="R1646" s="55"/>
      <c r="S1646" s="55"/>
      <c r="T1646" s="54">
        <v>3</v>
      </c>
      <c r="U1646" s="53" t="s">
        <v>157</v>
      </c>
      <c r="V1646" s="40" t="s">
        <v>129</v>
      </c>
      <c r="W1646" s="15">
        <v>4</v>
      </c>
      <c r="X1646" s="15"/>
      <c r="Y1646" s="15"/>
      <c r="Z1646" s="15" t="s">
        <v>70</v>
      </c>
      <c r="AA1646" s="15"/>
      <c r="AJ1646" s="67"/>
      <c r="AK1646"/>
      <c r="AO1646" s="39">
        <f t="shared" si="60"/>
        <v>0</v>
      </c>
      <c r="AP1646" s="39"/>
      <c r="AQ1646" s="39">
        <f t="shared" si="61"/>
        <v>0</v>
      </c>
    </row>
    <row r="1647" spans="1:43" ht="16.5" thickBot="1" x14ac:dyDescent="0.3">
      <c r="A1647" s="75">
        <v>1646</v>
      </c>
      <c r="B1647" s="64">
        <v>22</v>
      </c>
      <c r="C1647" s="74" t="s">
        <v>77</v>
      </c>
      <c r="D1647" s="71"/>
      <c r="E1647" s="58">
        <v>1065</v>
      </c>
      <c r="F1647" s="80">
        <v>221</v>
      </c>
      <c r="G1647" s="59">
        <v>0</v>
      </c>
      <c r="H1647" s="133">
        <v>1</v>
      </c>
      <c r="I1647" s="58" t="s">
        <v>107</v>
      </c>
      <c r="J1647" s="55"/>
      <c r="K1647" s="55" t="s">
        <v>93</v>
      </c>
      <c r="L1647" s="55"/>
      <c r="M1647" s="55"/>
      <c r="N1647" s="56"/>
      <c r="O1647" s="55"/>
      <c r="P1647" s="55"/>
      <c r="Q1647" s="55"/>
      <c r="R1647" s="55"/>
      <c r="S1647" s="55"/>
      <c r="T1647" s="54">
        <v>3</v>
      </c>
      <c r="U1647" s="53" t="s">
        <v>157</v>
      </c>
      <c r="V1647" s="40" t="s">
        <v>129</v>
      </c>
      <c r="W1647" s="15">
        <v>4</v>
      </c>
      <c r="X1647" s="15"/>
      <c r="Y1647" s="15"/>
      <c r="Z1647" s="15" t="s">
        <v>70</v>
      </c>
      <c r="AA1647" s="15"/>
      <c r="AB1647" s="4">
        <v>218</v>
      </c>
      <c r="AC1647" s="5" t="s">
        <v>160</v>
      </c>
      <c r="AD1647" s="5" t="s">
        <v>105</v>
      </c>
      <c r="AJ1647" s="67"/>
      <c r="AK1647"/>
      <c r="AO1647" s="39">
        <f t="shared" si="60"/>
        <v>0</v>
      </c>
      <c r="AP1647" s="39"/>
      <c r="AQ1647" s="39">
        <f t="shared" si="61"/>
        <v>0</v>
      </c>
    </row>
    <row r="1648" spans="1:43" ht="16.5" thickBot="1" x14ac:dyDescent="0.3">
      <c r="A1648" s="75">
        <v>1647</v>
      </c>
      <c r="B1648" s="64">
        <v>23</v>
      </c>
      <c r="C1648" s="74" t="s">
        <v>77</v>
      </c>
      <c r="D1648" s="71"/>
      <c r="E1648" s="58">
        <v>1065</v>
      </c>
      <c r="F1648" s="80">
        <v>222</v>
      </c>
      <c r="G1648" s="59">
        <v>0</v>
      </c>
      <c r="H1648" s="133">
        <v>1</v>
      </c>
      <c r="I1648" s="58" t="s">
        <v>105</v>
      </c>
      <c r="J1648" s="55"/>
      <c r="K1648" s="55" t="s">
        <v>77</v>
      </c>
      <c r="L1648" s="55"/>
      <c r="M1648" s="55"/>
      <c r="N1648" s="56"/>
      <c r="O1648" s="55"/>
      <c r="P1648" s="55"/>
      <c r="Q1648" s="55"/>
      <c r="R1648" s="55"/>
      <c r="S1648" s="55"/>
      <c r="T1648" s="54">
        <v>3</v>
      </c>
      <c r="U1648" s="53" t="s">
        <v>157</v>
      </c>
      <c r="V1648" s="40" t="s">
        <v>129</v>
      </c>
      <c r="W1648" s="15">
        <v>4</v>
      </c>
      <c r="X1648" s="15"/>
      <c r="Y1648" s="15"/>
      <c r="Z1648" s="15" t="s">
        <v>70</v>
      </c>
      <c r="AA1648" s="15"/>
      <c r="AB1648" s="4">
        <v>220</v>
      </c>
      <c r="AC1648" s="5" t="s">
        <v>159</v>
      </c>
      <c r="AD1648" s="5" t="s">
        <v>105</v>
      </c>
      <c r="AJ1648" s="67"/>
      <c r="AK1648"/>
      <c r="AO1648" s="39">
        <f t="shared" si="60"/>
        <v>0</v>
      </c>
      <c r="AP1648" s="39"/>
      <c r="AQ1648" s="39">
        <f t="shared" si="61"/>
        <v>0</v>
      </c>
    </row>
    <row r="1649" spans="1:43" ht="16.5" thickBot="1" x14ac:dyDescent="0.3">
      <c r="A1649" s="75">
        <v>1648</v>
      </c>
      <c r="B1649" s="64">
        <v>24</v>
      </c>
      <c r="C1649" s="72" t="s">
        <v>92</v>
      </c>
      <c r="D1649" s="71"/>
      <c r="E1649" s="68"/>
      <c r="F1649" s="70"/>
      <c r="G1649" s="59">
        <v>0</v>
      </c>
      <c r="H1649" s="59">
        <v>0</v>
      </c>
      <c r="I1649" s="69"/>
      <c r="J1649" s="68"/>
      <c r="K1649" s="68" t="s">
        <v>91</v>
      </c>
      <c r="L1649" s="55"/>
      <c r="M1649" s="55"/>
      <c r="N1649" s="56"/>
      <c r="O1649" s="55"/>
      <c r="P1649" s="55"/>
      <c r="Q1649" s="55"/>
      <c r="R1649" s="55"/>
      <c r="S1649" s="55"/>
      <c r="T1649" s="54">
        <v>3</v>
      </c>
      <c r="U1649" s="53" t="s">
        <v>157</v>
      </c>
      <c r="V1649" s="40" t="s">
        <v>129</v>
      </c>
      <c r="W1649" s="15">
        <v>4</v>
      </c>
      <c r="X1649" s="15"/>
      <c r="Y1649" s="15"/>
      <c r="Z1649" s="15" t="s">
        <v>70</v>
      </c>
      <c r="AA1649" s="15"/>
      <c r="AB1649" s="4">
        <v>222</v>
      </c>
      <c r="AC1649" s="5" t="s">
        <v>158</v>
      </c>
      <c r="AD1649" s="5" t="s">
        <v>105</v>
      </c>
      <c r="AJ1649" s="67"/>
      <c r="AK1649"/>
      <c r="AO1649" s="39">
        <f t="shared" si="60"/>
        <v>0</v>
      </c>
      <c r="AP1649" s="39"/>
      <c r="AQ1649" s="39">
        <f t="shared" si="61"/>
        <v>0</v>
      </c>
    </row>
    <row r="1650" spans="1:43" x14ac:dyDescent="0.25">
      <c r="A1650" s="75">
        <v>1649</v>
      </c>
      <c r="B1650" s="64">
        <v>25</v>
      </c>
      <c r="C1650" s="66"/>
      <c r="D1650" s="65"/>
      <c r="E1650" s="55"/>
      <c r="F1650" s="56"/>
      <c r="G1650" s="59"/>
      <c r="H1650" s="58"/>
      <c r="I1650" s="58"/>
      <c r="J1650" s="55"/>
      <c r="K1650" s="55"/>
      <c r="L1650" s="55"/>
      <c r="M1650" s="55"/>
      <c r="N1650" s="56"/>
      <c r="O1650" s="55"/>
      <c r="P1650" s="55"/>
      <c r="Q1650" s="55"/>
      <c r="R1650" s="55"/>
      <c r="S1650" s="55"/>
      <c r="T1650" s="54">
        <v>3</v>
      </c>
      <c r="U1650" s="53" t="s">
        <v>157</v>
      </c>
      <c r="V1650" s="40" t="s">
        <v>129</v>
      </c>
      <c r="W1650" s="15">
        <v>4</v>
      </c>
      <c r="X1650" s="15"/>
      <c r="Y1650" s="15"/>
      <c r="Z1650" s="15" t="s">
        <v>70</v>
      </c>
      <c r="AA1650" s="15"/>
      <c r="AJ1650" s="67"/>
      <c r="AK1650"/>
      <c r="AO1650" s="39">
        <f t="shared" si="60"/>
        <v>0</v>
      </c>
      <c r="AP1650" s="39"/>
      <c r="AQ1650" s="39">
        <f t="shared" si="61"/>
        <v>0</v>
      </c>
    </row>
    <row r="1651" spans="1:43" x14ac:dyDescent="0.25">
      <c r="A1651" s="75">
        <v>1650</v>
      </c>
      <c r="B1651" s="64">
        <v>26</v>
      </c>
      <c r="C1651" s="63" t="s">
        <v>90</v>
      </c>
      <c r="D1651" s="62"/>
      <c r="E1651" s="61">
        <f>SUBTOTAL(9,G1629:G1649)</f>
        <v>4</v>
      </c>
      <c r="F1651" s="60"/>
      <c r="G1651" s="59"/>
      <c r="H1651" s="58"/>
      <c r="I1651" s="57"/>
      <c r="J1651" s="55"/>
      <c r="K1651" s="55" t="s">
        <v>89</v>
      </c>
      <c r="L1651" s="55"/>
      <c r="M1651" s="55"/>
      <c r="N1651" s="56"/>
      <c r="O1651" s="55"/>
      <c r="P1651" s="55"/>
      <c r="Q1651" s="55"/>
      <c r="R1651" s="55"/>
      <c r="S1651" s="55"/>
      <c r="T1651" s="54">
        <v>3</v>
      </c>
      <c r="U1651" s="53" t="s">
        <v>157</v>
      </c>
      <c r="V1651" s="40" t="s">
        <v>129</v>
      </c>
      <c r="W1651" s="15">
        <v>4</v>
      </c>
      <c r="X1651" s="15"/>
      <c r="Y1651" s="15"/>
      <c r="Z1651" s="15" t="s">
        <v>70</v>
      </c>
      <c r="AA1651" s="15"/>
      <c r="AJ1651" s="67"/>
      <c r="AK1651"/>
      <c r="AO1651" s="39">
        <f t="shared" si="60"/>
        <v>0</v>
      </c>
      <c r="AP1651" s="39"/>
      <c r="AQ1651" s="39">
        <f t="shared" si="61"/>
        <v>0</v>
      </c>
    </row>
    <row r="1652" spans="1:43" ht="16.5" thickBot="1" x14ac:dyDescent="0.3">
      <c r="A1652" s="75">
        <v>1651</v>
      </c>
      <c r="B1652" s="52">
        <v>27</v>
      </c>
      <c r="C1652" s="51" t="s">
        <v>88</v>
      </c>
      <c r="D1652" s="50"/>
      <c r="E1652" s="49">
        <f>SUBTOTAL(9,H1629:H1649)</f>
        <v>6</v>
      </c>
      <c r="F1652" s="48">
        <f>SUBTOTAL(9,H1629:H1645)</f>
        <v>4</v>
      </c>
      <c r="G1652" s="47"/>
      <c r="H1652" s="46"/>
      <c r="I1652" s="46"/>
      <c r="J1652" s="45"/>
      <c r="K1652" s="43" t="s">
        <v>87</v>
      </c>
      <c r="L1652" s="43"/>
      <c r="M1652" s="43"/>
      <c r="N1652" s="44"/>
      <c r="O1652" s="43"/>
      <c r="P1652" s="43"/>
      <c r="Q1652" s="43"/>
      <c r="R1652" s="43"/>
      <c r="S1652" s="43"/>
      <c r="T1652" s="42">
        <v>3</v>
      </c>
      <c r="U1652" s="106" t="s">
        <v>157</v>
      </c>
      <c r="V1652" s="40" t="s">
        <v>129</v>
      </c>
      <c r="W1652" s="15">
        <v>4</v>
      </c>
      <c r="X1652" s="15"/>
      <c r="Y1652" s="15"/>
      <c r="Z1652" s="15" t="s">
        <v>70</v>
      </c>
      <c r="AA1652" s="15"/>
      <c r="AJ1652" s="67"/>
      <c r="AK1652"/>
      <c r="AO1652" s="39">
        <f t="shared" si="60"/>
        <v>0</v>
      </c>
      <c r="AP1652" s="39"/>
      <c r="AQ1652" s="39">
        <f t="shared" si="61"/>
        <v>0</v>
      </c>
    </row>
    <row r="1653" spans="1:43" ht="16.5" thickBot="1" x14ac:dyDescent="0.3">
      <c r="A1653" s="38">
        <v>1652</v>
      </c>
      <c r="G1653" s="13"/>
      <c r="U1653" s="2" t="s">
        <v>83</v>
      </c>
      <c r="V1653" s="40"/>
      <c r="W1653" s="15"/>
      <c r="X1653" s="15"/>
      <c r="Y1653" s="15"/>
      <c r="Z1653" s="15" t="s">
        <v>70</v>
      </c>
      <c r="AA1653" s="15"/>
      <c r="AH1653" s="67"/>
      <c r="AI1653"/>
      <c r="AJ1653" s="67"/>
      <c r="AK1653"/>
      <c r="AO1653" s="39">
        <f t="shared" si="60"/>
        <v>0</v>
      </c>
      <c r="AP1653" s="39"/>
      <c r="AQ1653" s="39">
        <f t="shared" si="61"/>
        <v>0</v>
      </c>
    </row>
    <row r="1654" spans="1:43" x14ac:dyDescent="0.25">
      <c r="A1654" s="38">
        <v>1653</v>
      </c>
      <c r="B1654" s="105">
        <v>1</v>
      </c>
      <c r="C1654" s="104" t="s">
        <v>8</v>
      </c>
      <c r="D1654" s="103"/>
      <c r="E1654" s="101"/>
      <c r="F1654" s="102"/>
      <c r="G1654" s="101" t="s">
        <v>152</v>
      </c>
      <c r="H1654" s="98"/>
      <c r="I1654" s="98"/>
      <c r="J1654" s="98"/>
      <c r="K1654" s="100" t="s">
        <v>118</v>
      </c>
      <c r="L1654" s="98"/>
      <c r="M1654" s="98"/>
      <c r="N1654" s="99"/>
      <c r="O1654" s="98"/>
      <c r="P1654" s="98"/>
      <c r="Q1654" s="98"/>
      <c r="R1654" s="98"/>
      <c r="S1654" s="98"/>
      <c r="T1654" s="97">
        <v>1</v>
      </c>
      <c r="U1654" s="96" t="s">
        <v>152</v>
      </c>
      <c r="V1654" s="40" t="s">
        <v>145</v>
      </c>
      <c r="W1654" s="15"/>
      <c r="X1654" s="15"/>
      <c r="Y1654" s="15"/>
      <c r="Z1654" s="15" t="s">
        <v>70</v>
      </c>
      <c r="AA1654" s="15"/>
      <c r="AH1654" s="67"/>
      <c r="AI1654"/>
      <c r="AJ1654" s="67"/>
      <c r="AK1654"/>
      <c r="AO1654" s="39">
        <f t="shared" si="60"/>
        <v>0</v>
      </c>
      <c r="AP1654" s="39"/>
      <c r="AQ1654" s="39">
        <f t="shared" si="61"/>
        <v>0</v>
      </c>
    </row>
    <row r="1655" spans="1:43" ht="16.5" thickBot="1" x14ac:dyDescent="0.3">
      <c r="A1655" s="38">
        <v>1654</v>
      </c>
      <c r="B1655" s="64">
        <v>2</v>
      </c>
      <c r="C1655" s="66" t="s">
        <v>116</v>
      </c>
      <c r="D1655" s="65"/>
      <c r="E1655" s="55"/>
      <c r="F1655" s="56"/>
      <c r="H1655" s="55"/>
      <c r="I1655" s="58"/>
      <c r="J1655" s="55"/>
      <c r="K1655" s="55" t="s">
        <v>115</v>
      </c>
      <c r="L1655" s="55"/>
      <c r="M1655" s="55"/>
      <c r="N1655" s="56"/>
      <c r="O1655" s="55"/>
      <c r="P1655" s="55"/>
      <c r="Q1655" s="55"/>
      <c r="R1655" s="55"/>
      <c r="S1655" s="55"/>
      <c r="T1655" s="54">
        <v>1</v>
      </c>
      <c r="U1655" s="53" t="s">
        <v>152</v>
      </c>
      <c r="V1655" s="40" t="s">
        <v>144</v>
      </c>
      <c r="W1655" s="15"/>
      <c r="X1655" s="15"/>
      <c r="Y1655" s="15"/>
      <c r="Z1655" s="15" t="s">
        <v>70</v>
      </c>
      <c r="AA1655" s="15"/>
      <c r="AH1655" s="67"/>
      <c r="AI1655"/>
      <c r="AJ1655" s="67"/>
      <c r="AK1655"/>
      <c r="AL1655" s="93"/>
      <c r="AM1655" s="93"/>
      <c r="AO1655" s="39">
        <f t="shared" si="60"/>
        <v>0</v>
      </c>
      <c r="AP1655" s="39"/>
      <c r="AQ1655" s="39">
        <f t="shared" si="61"/>
        <v>0</v>
      </c>
    </row>
    <row r="1656" spans="1:43" ht="21.75" thickBot="1" x14ac:dyDescent="0.3">
      <c r="A1656" s="38">
        <v>1655</v>
      </c>
      <c r="B1656" s="64">
        <v>3</v>
      </c>
      <c r="C1656" s="92" t="s">
        <v>113</v>
      </c>
      <c r="D1656" s="91" t="s">
        <v>112</v>
      </c>
      <c r="E1656" s="87" t="s">
        <v>111</v>
      </c>
      <c r="F1656" s="90" t="s">
        <v>110</v>
      </c>
      <c r="G1656" s="89"/>
      <c r="H1656" s="86"/>
      <c r="I1656" s="87"/>
      <c r="J1656" s="86"/>
      <c r="K1656" s="86" t="s">
        <v>103</v>
      </c>
      <c r="L1656" s="87">
        <v>1050</v>
      </c>
      <c r="M1656" s="87">
        <v>1199</v>
      </c>
      <c r="N1656" s="88"/>
      <c r="O1656" s="87"/>
      <c r="P1656" s="87" t="s">
        <v>109</v>
      </c>
      <c r="Q1656" s="116">
        <v>2</v>
      </c>
      <c r="R1656" s="87"/>
      <c r="S1656" s="86"/>
      <c r="T1656" s="85">
        <v>1</v>
      </c>
      <c r="U1656" s="84" t="s">
        <v>152</v>
      </c>
      <c r="V1656" s="40" t="s">
        <v>138</v>
      </c>
      <c r="W1656" s="15">
        <v>2</v>
      </c>
      <c r="X1656" s="15"/>
      <c r="Y1656" s="15"/>
      <c r="Z1656" s="15" t="s">
        <v>70</v>
      </c>
      <c r="AA1656" s="15"/>
      <c r="AH1656" s="67"/>
      <c r="AI1656"/>
      <c r="AJ1656" s="67"/>
      <c r="AK1656"/>
      <c r="AL1656" s="93"/>
      <c r="AM1656" s="93"/>
      <c r="AO1656" s="39" t="str">
        <f t="shared" si="60"/>
        <v>BOC District 2</v>
      </c>
      <c r="AP1656" s="39"/>
      <c r="AQ1656" s="39">
        <f t="shared" si="61"/>
        <v>0</v>
      </c>
    </row>
    <row r="1657" spans="1:43" thickBot="1" x14ac:dyDescent="0.3">
      <c r="A1657" s="38">
        <v>1656</v>
      </c>
      <c r="B1657" s="64">
        <v>4</v>
      </c>
      <c r="C1657" s="66" t="str">
        <f>IF(G1657=1,AO1657," ")</f>
        <v xml:space="preserve">Alicia Adams </v>
      </c>
      <c r="D1657" s="71"/>
      <c r="E1657" s="82">
        <v>1050</v>
      </c>
      <c r="F1657" s="80">
        <v>223</v>
      </c>
      <c r="G1657" s="58">
        <v>1</v>
      </c>
      <c r="H1657" s="58">
        <v>1</v>
      </c>
      <c r="I1657" s="58" t="str">
        <f>IF(C1657=$AI$5,$AJ$5," ")</f>
        <v>REP</v>
      </c>
      <c r="J1657" s="55" t="s">
        <v>104</v>
      </c>
      <c r="K1657" s="55" t="s">
        <v>103</v>
      </c>
      <c r="L1657" s="55"/>
      <c r="M1657" s="55"/>
      <c r="N1657" s="56"/>
      <c r="O1657" s="55"/>
      <c r="P1657" s="55"/>
      <c r="Q1657" s="55"/>
      <c r="R1657" s="55"/>
      <c r="S1657" s="55"/>
      <c r="T1657" s="54">
        <v>1</v>
      </c>
      <c r="U1657" s="53" t="s">
        <v>152</v>
      </c>
      <c r="V1657" s="40" t="s">
        <v>138</v>
      </c>
      <c r="W1657" s="15">
        <v>2</v>
      </c>
      <c r="X1657" s="15"/>
      <c r="Y1657" s="15"/>
      <c r="Z1657" s="15" t="s">
        <v>70</v>
      </c>
      <c r="AA1657" s="15"/>
      <c r="AH1657" s="67"/>
      <c r="AI1657"/>
      <c r="AJ1657" s="67"/>
      <c r="AK1657"/>
      <c r="AL1657" s="93"/>
      <c r="AM1657" s="93"/>
      <c r="AO1657" s="39" t="str">
        <f t="shared" si="60"/>
        <v xml:space="preserve">Alicia Adams </v>
      </c>
      <c r="AP1657" s="39"/>
      <c r="AQ1657" s="39">
        <f t="shared" si="61"/>
        <v>0</v>
      </c>
    </row>
    <row r="1658" spans="1:43" thickBot="1" x14ac:dyDescent="0.3">
      <c r="A1658" s="38">
        <v>1657</v>
      </c>
      <c r="B1658" s="64">
        <v>5</v>
      </c>
      <c r="C1658" s="66" t="str">
        <f>IF(G1658=1,AO1658," ")</f>
        <v>Erick Allen</v>
      </c>
      <c r="D1658" s="71"/>
      <c r="E1658" s="81">
        <v>1050</v>
      </c>
      <c r="F1658" s="80">
        <v>224</v>
      </c>
      <c r="G1658" s="58">
        <v>1</v>
      </c>
      <c r="H1658" s="58">
        <f>G1658</f>
        <v>1</v>
      </c>
      <c r="I1658" s="58" t="str">
        <f>IF(C1658=$AI$6,$AJ$6," ")</f>
        <v>DEM</v>
      </c>
      <c r="J1658" s="55" t="s">
        <v>104</v>
      </c>
      <c r="K1658" s="55" t="s">
        <v>103</v>
      </c>
      <c r="L1658" s="55"/>
      <c r="M1658" s="55"/>
      <c r="N1658" s="56"/>
      <c r="O1658" s="55"/>
      <c r="P1658" s="55"/>
      <c r="Q1658" s="55"/>
      <c r="R1658" s="55"/>
      <c r="S1658" s="55"/>
      <c r="T1658" s="54">
        <v>1</v>
      </c>
      <c r="U1658" s="53" t="s">
        <v>152</v>
      </c>
      <c r="V1658" s="40" t="s">
        <v>138</v>
      </c>
      <c r="W1658" s="15">
        <v>2</v>
      </c>
      <c r="X1658" s="15"/>
      <c r="Y1658" s="15"/>
      <c r="Z1658" s="15" t="s">
        <v>70</v>
      </c>
      <c r="AA1658" s="15"/>
      <c r="AJ1658" s="67"/>
      <c r="AK1658"/>
      <c r="AL1658" s="93"/>
      <c r="AM1658" s="93"/>
      <c r="AO1658" s="39" t="str">
        <f t="shared" si="60"/>
        <v>Erick Allen</v>
      </c>
      <c r="AP1658" s="39"/>
      <c r="AQ1658" s="39">
        <f t="shared" si="61"/>
        <v>0</v>
      </c>
    </row>
    <row r="1659" spans="1:43" thickBot="1" x14ac:dyDescent="0.3">
      <c r="A1659" s="38">
        <v>1658</v>
      </c>
      <c r="B1659" s="64">
        <v>6</v>
      </c>
      <c r="C1659" s="66" t="str">
        <f>IF(G1659=1,AO1659," ")</f>
        <v>Jaha V. Howard</v>
      </c>
      <c r="D1659" s="71"/>
      <c r="E1659" s="81">
        <v>1199</v>
      </c>
      <c r="F1659" s="80">
        <v>228</v>
      </c>
      <c r="G1659" s="58">
        <v>1</v>
      </c>
      <c r="H1659" s="58">
        <f>G1659</f>
        <v>1</v>
      </c>
      <c r="I1659" s="58" t="str">
        <f>IF(C1659=$AI$7,$AJ$7," ")</f>
        <v>DEM</v>
      </c>
      <c r="J1659" s="55" t="s">
        <v>104</v>
      </c>
      <c r="K1659" s="55" t="s">
        <v>103</v>
      </c>
      <c r="L1659" s="55"/>
      <c r="M1659" s="55"/>
      <c r="N1659" s="56"/>
      <c r="O1659" s="55"/>
      <c r="P1659" s="55"/>
      <c r="Q1659" s="55"/>
      <c r="R1659" s="55"/>
      <c r="S1659" s="55"/>
      <c r="T1659" s="54">
        <v>1</v>
      </c>
      <c r="U1659" s="53" t="s">
        <v>152</v>
      </c>
      <c r="V1659" s="40" t="s">
        <v>138</v>
      </c>
      <c r="W1659" s="15">
        <v>2</v>
      </c>
      <c r="X1659" s="15"/>
      <c r="Y1659" s="15"/>
      <c r="Z1659" s="15" t="s">
        <v>70</v>
      </c>
      <c r="AA1659" s="15"/>
      <c r="AJ1659" s="67"/>
      <c r="AK1659"/>
      <c r="AO1659" s="39" t="str">
        <f t="shared" si="60"/>
        <v>Jaha V. Howard</v>
      </c>
      <c r="AP1659" s="39"/>
      <c r="AQ1659" s="39">
        <f t="shared" si="61"/>
        <v>0</v>
      </c>
    </row>
    <row r="1660" spans="1:43" thickBot="1" x14ac:dyDescent="0.3">
      <c r="A1660" s="38">
        <v>1659</v>
      </c>
      <c r="B1660" s="64">
        <v>7</v>
      </c>
      <c r="C1660" s="66" t="str">
        <f>IF(G1660=1,AO1660," ")</f>
        <v>Tanisha Whorton</v>
      </c>
      <c r="D1660" s="71"/>
      <c r="E1660" s="81">
        <v>1199</v>
      </c>
      <c r="F1660" s="80">
        <v>228</v>
      </c>
      <c r="G1660" s="58">
        <v>1</v>
      </c>
      <c r="H1660" s="58">
        <f>G1660</f>
        <v>1</v>
      </c>
      <c r="I1660" s="58" t="str">
        <f>IF(C1660=$AI$8,$AJ$8," ")</f>
        <v>DEM</v>
      </c>
      <c r="J1660" s="55" t="s">
        <v>104</v>
      </c>
      <c r="K1660" s="55" t="s">
        <v>103</v>
      </c>
      <c r="L1660" s="55"/>
      <c r="M1660" s="55"/>
      <c r="N1660" s="56"/>
      <c r="O1660" s="55"/>
      <c r="P1660" s="55"/>
      <c r="Q1660" s="55"/>
      <c r="R1660" s="55"/>
      <c r="S1660" s="55"/>
      <c r="T1660" s="54">
        <v>1</v>
      </c>
      <c r="U1660" s="53" t="s">
        <v>152</v>
      </c>
      <c r="V1660" s="40" t="s">
        <v>138</v>
      </c>
      <c r="W1660" s="15">
        <v>2</v>
      </c>
      <c r="X1660" s="15"/>
      <c r="Y1660" s="15"/>
      <c r="Z1660" s="15" t="s">
        <v>70</v>
      </c>
      <c r="AA1660" s="15"/>
      <c r="AJ1660" s="67"/>
      <c r="AK1660"/>
      <c r="AO1660" s="39" t="str">
        <f t="shared" si="60"/>
        <v>Tanisha Whorton</v>
      </c>
      <c r="AP1660" s="39"/>
      <c r="AQ1660" s="39">
        <f t="shared" si="61"/>
        <v>0</v>
      </c>
    </row>
    <row r="1661" spans="1:43" thickBot="1" x14ac:dyDescent="0.3">
      <c r="A1661" s="38">
        <v>1660</v>
      </c>
      <c r="B1661" s="64">
        <v>8</v>
      </c>
      <c r="C1661" s="66" t="str">
        <f>IF(G1661=1,AO1661," ")</f>
        <v>Tracy Stevenson</v>
      </c>
      <c r="D1661" s="71"/>
      <c r="E1661" s="81">
        <v>1199</v>
      </c>
      <c r="F1661" s="80">
        <v>228</v>
      </c>
      <c r="G1661" s="58">
        <v>1</v>
      </c>
      <c r="H1661" s="58">
        <f>G1661</f>
        <v>1</v>
      </c>
      <c r="I1661" s="58" t="str">
        <f>IF(C1661=$AI$9,$AJ$9," ")</f>
        <v>DEM</v>
      </c>
      <c r="J1661" s="55" t="s">
        <v>104</v>
      </c>
      <c r="K1661" s="55" t="s">
        <v>103</v>
      </c>
      <c r="L1661" s="55"/>
      <c r="M1661" s="55"/>
      <c r="N1661" s="56"/>
      <c r="O1661" s="55"/>
      <c r="P1661" s="55"/>
      <c r="Q1661" s="55"/>
      <c r="R1661" s="55"/>
      <c r="S1661" s="55"/>
      <c r="T1661" s="54">
        <v>1</v>
      </c>
      <c r="U1661" s="53" t="s">
        <v>152</v>
      </c>
      <c r="V1661" s="40" t="s">
        <v>138</v>
      </c>
      <c r="W1661" s="15">
        <v>2</v>
      </c>
      <c r="X1661" s="15"/>
      <c r="Y1661" s="15"/>
      <c r="Z1661" s="15" t="s">
        <v>70</v>
      </c>
      <c r="AA1661" s="15"/>
      <c r="AI1661"/>
      <c r="AJ1661" s="67"/>
      <c r="AK1661"/>
      <c r="AO1661" s="39" t="str">
        <f t="shared" si="60"/>
        <v>Tracy Stevenson</v>
      </c>
      <c r="AP1661" s="39"/>
      <c r="AQ1661" s="39">
        <f t="shared" si="61"/>
        <v>0</v>
      </c>
    </row>
    <row r="1662" spans="1:43" ht="15" x14ac:dyDescent="0.25">
      <c r="A1662" s="38">
        <v>1661</v>
      </c>
      <c r="B1662" s="64">
        <v>9</v>
      </c>
      <c r="C1662" s="74"/>
      <c r="D1662" s="129"/>
      <c r="E1662" s="68"/>
      <c r="F1662" s="56"/>
      <c r="G1662" s="58"/>
      <c r="H1662" s="58"/>
      <c r="I1662" s="58"/>
      <c r="J1662" s="55"/>
      <c r="K1662" s="55" t="s">
        <v>103</v>
      </c>
      <c r="L1662" s="55"/>
      <c r="M1662" s="55"/>
      <c r="N1662" s="56"/>
      <c r="O1662" s="55"/>
      <c r="P1662" s="55"/>
      <c r="Q1662" s="55"/>
      <c r="R1662" s="55"/>
      <c r="S1662" s="55"/>
      <c r="T1662" s="54">
        <v>1</v>
      </c>
      <c r="U1662" s="53" t="s">
        <v>152</v>
      </c>
      <c r="V1662" s="40" t="s">
        <v>138</v>
      </c>
      <c r="W1662" s="15">
        <v>2</v>
      </c>
      <c r="X1662" s="15"/>
      <c r="Y1662" s="15"/>
      <c r="Z1662" s="15" t="s">
        <v>70</v>
      </c>
      <c r="AA1662" s="15"/>
      <c r="AB1662" s="4">
        <v>223</v>
      </c>
      <c r="AC1662" s="5" t="s">
        <v>156</v>
      </c>
      <c r="AD1662" s="83" t="s">
        <v>107</v>
      </c>
      <c r="AE1662" s="83"/>
      <c r="AI1662"/>
      <c r="AJ1662" s="67"/>
      <c r="AK1662"/>
      <c r="AO1662" s="39" t="str">
        <f t="shared" si="60"/>
        <v>BLANK</v>
      </c>
      <c r="AP1662" s="39"/>
      <c r="AQ1662" s="39">
        <f t="shared" si="61"/>
        <v>0</v>
      </c>
    </row>
    <row r="1663" spans="1:43" thickBot="1" x14ac:dyDescent="0.3">
      <c r="A1663" s="38">
        <v>1662</v>
      </c>
      <c r="B1663" s="64">
        <v>10</v>
      </c>
      <c r="C1663" s="66"/>
      <c r="D1663" s="65"/>
      <c r="E1663" s="68"/>
      <c r="F1663" s="56"/>
      <c r="G1663" s="58"/>
      <c r="H1663" s="58"/>
      <c r="I1663" s="58"/>
      <c r="J1663" s="55"/>
      <c r="K1663" s="55" t="s">
        <v>103</v>
      </c>
      <c r="L1663" s="55"/>
      <c r="M1663" s="55"/>
      <c r="N1663" s="56"/>
      <c r="O1663" s="55"/>
      <c r="P1663" s="55"/>
      <c r="Q1663" s="55"/>
      <c r="R1663" s="55"/>
      <c r="S1663" s="55"/>
      <c r="T1663" s="54">
        <v>1</v>
      </c>
      <c r="U1663" s="53" t="s">
        <v>152</v>
      </c>
      <c r="V1663" s="40" t="s">
        <v>138</v>
      </c>
      <c r="W1663" s="15">
        <v>2</v>
      </c>
      <c r="X1663" s="15"/>
      <c r="Y1663" s="15"/>
      <c r="Z1663" s="15" t="s">
        <v>70</v>
      </c>
      <c r="AA1663" s="15"/>
      <c r="AB1663" s="4">
        <v>225</v>
      </c>
      <c r="AC1663" s="5" t="s">
        <v>155</v>
      </c>
      <c r="AD1663" s="83" t="s">
        <v>107</v>
      </c>
      <c r="AE1663" s="83"/>
      <c r="AI1663"/>
      <c r="AJ1663" s="67"/>
      <c r="AK1663"/>
      <c r="AO1663" s="39" t="str">
        <f t="shared" si="60"/>
        <v>Write In</v>
      </c>
      <c r="AP1663" s="39"/>
      <c r="AQ1663" s="39">
        <f t="shared" si="61"/>
        <v>0</v>
      </c>
    </row>
    <row r="1664" spans="1:43" ht="21.75" thickBot="1" x14ac:dyDescent="0.3">
      <c r="A1664" s="75">
        <v>1663</v>
      </c>
      <c r="B1664" s="64">
        <v>11</v>
      </c>
      <c r="C1664" s="92" t="s">
        <v>101</v>
      </c>
      <c r="D1664" s="91" t="s">
        <v>112</v>
      </c>
      <c r="E1664" s="87" t="s">
        <v>111</v>
      </c>
      <c r="F1664" s="90" t="s">
        <v>110</v>
      </c>
      <c r="G1664" s="113"/>
      <c r="H1664" s="87"/>
      <c r="I1664" s="87"/>
      <c r="J1664" s="86"/>
      <c r="K1664" s="86" t="s">
        <v>100</v>
      </c>
      <c r="L1664" s="87">
        <v>1054</v>
      </c>
      <c r="M1664" s="87"/>
      <c r="N1664" s="88"/>
      <c r="O1664" s="87"/>
      <c r="P1664" s="87" t="s">
        <v>109</v>
      </c>
      <c r="Q1664" s="116">
        <v>4</v>
      </c>
      <c r="R1664" s="87"/>
      <c r="S1664" s="86"/>
      <c r="T1664" s="85">
        <v>2</v>
      </c>
      <c r="U1664" s="84" t="s">
        <v>152</v>
      </c>
      <c r="V1664" s="40" t="s">
        <v>138</v>
      </c>
      <c r="W1664" s="15">
        <v>4</v>
      </c>
      <c r="X1664" s="15"/>
      <c r="Y1664" s="15"/>
      <c r="Z1664" s="15" t="s">
        <v>70</v>
      </c>
      <c r="AA1664" s="15"/>
      <c r="AB1664" s="4">
        <v>227</v>
      </c>
      <c r="AC1664" s="5" t="s">
        <v>154</v>
      </c>
      <c r="AD1664" s="83" t="s">
        <v>107</v>
      </c>
      <c r="AE1664" s="83"/>
      <c r="AI1664"/>
      <c r="AJ1664" s="67"/>
      <c r="AK1664"/>
      <c r="AO1664" s="39">
        <f t="shared" si="60"/>
        <v>0</v>
      </c>
      <c r="AP1664" s="39"/>
      <c r="AQ1664" s="39" t="str">
        <f t="shared" si="61"/>
        <v>BOC District 4</v>
      </c>
    </row>
    <row r="1665" spans="1:43" thickBot="1" x14ac:dyDescent="0.3">
      <c r="A1665" s="75">
        <v>1664</v>
      </c>
      <c r="B1665" s="64">
        <v>12</v>
      </c>
      <c r="C1665" s="66" t="str">
        <f>IF(G1665=1,AQ1665," ")</f>
        <v>Julien Grhas</v>
      </c>
      <c r="D1665" s="71"/>
      <c r="E1665" s="82">
        <v>1054</v>
      </c>
      <c r="F1665" s="80">
        <v>225</v>
      </c>
      <c r="G1665" s="58">
        <v>1</v>
      </c>
      <c r="H1665" s="58">
        <f>G1665</f>
        <v>1</v>
      </c>
      <c r="I1665" s="58" t="str">
        <f>IF(C1665=$AI$13,$AJ$13," ")</f>
        <v>REP</v>
      </c>
      <c r="J1665" s="55" t="s">
        <v>104</v>
      </c>
      <c r="K1665" s="55" t="s">
        <v>100</v>
      </c>
      <c r="L1665" s="55"/>
      <c r="M1665" s="55"/>
      <c r="N1665" s="56"/>
      <c r="O1665" s="55"/>
      <c r="P1665" s="55"/>
      <c r="Q1665" s="55"/>
      <c r="R1665" s="55"/>
      <c r="S1665" s="55"/>
      <c r="T1665" s="54">
        <v>2</v>
      </c>
      <c r="U1665" s="53" t="s">
        <v>152</v>
      </c>
      <c r="V1665" s="40" t="s">
        <v>138</v>
      </c>
      <c r="W1665" s="15">
        <v>4</v>
      </c>
      <c r="X1665" s="15"/>
      <c r="Y1665" s="15"/>
      <c r="Z1665" s="15" t="s">
        <v>70</v>
      </c>
      <c r="AA1665" s="15"/>
      <c r="AI1665"/>
      <c r="AJ1665" s="67"/>
      <c r="AK1665"/>
      <c r="AO1665" s="39">
        <f t="shared" si="60"/>
        <v>0</v>
      </c>
      <c r="AP1665" s="39"/>
      <c r="AQ1665" s="39" t="str">
        <f t="shared" si="61"/>
        <v>Julien Grhas</v>
      </c>
    </row>
    <row r="1666" spans="1:43" thickBot="1" x14ac:dyDescent="0.3">
      <c r="A1666" s="75">
        <v>1665</v>
      </c>
      <c r="B1666" s="64">
        <v>13</v>
      </c>
      <c r="C1666" s="66" t="str">
        <f>IF(G1666=1,AQ1666," ")</f>
        <v>Matthew Hardwick</v>
      </c>
      <c r="D1666" s="71"/>
      <c r="E1666" s="82">
        <v>1054</v>
      </c>
      <c r="F1666" s="80">
        <v>225</v>
      </c>
      <c r="G1666" s="58">
        <v>1</v>
      </c>
      <c r="H1666" s="58">
        <f>G1666</f>
        <v>1</v>
      </c>
      <c r="I1666" s="58" t="str">
        <f>IF(C1666=$AI$14,$AJ$14," ")</f>
        <v>REP</v>
      </c>
      <c r="J1666" s="55" t="s">
        <v>104</v>
      </c>
      <c r="K1666" s="55" t="s">
        <v>100</v>
      </c>
      <c r="L1666" s="55"/>
      <c r="M1666" s="55"/>
      <c r="N1666" s="56"/>
      <c r="O1666" s="55"/>
      <c r="P1666" s="55"/>
      <c r="Q1666" s="55"/>
      <c r="R1666" s="55"/>
      <c r="S1666" s="55"/>
      <c r="T1666" s="54">
        <v>2</v>
      </c>
      <c r="U1666" s="53" t="s">
        <v>152</v>
      </c>
      <c r="V1666" s="40" t="s">
        <v>138</v>
      </c>
      <c r="W1666" s="15">
        <v>4</v>
      </c>
      <c r="X1666" s="15"/>
      <c r="Y1666" s="15"/>
      <c r="Z1666" s="15" t="s">
        <v>70</v>
      </c>
      <c r="AA1666" s="15"/>
      <c r="AB1666" s="4">
        <v>224</v>
      </c>
      <c r="AC1666" s="5" t="s">
        <v>156</v>
      </c>
      <c r="AD1666" s="5" t="s">
        <v>105</v>
      </c>
      <c r="AI1666"/>
      <c r="AJ1666" s="67"/>
      <c r="AK1666"/>
      <c r="AO1666" s="39">
        <f t="shared" ref="AO1666:AO1689" si="62">_xlfn.XLOOKUP(B1666,$AH$4:$AH$11,$AI$4:$AI$11,0)</f>
        <v>0</v>
      </c>
      <c r="AP1666" s="39"/>
      <c r="AQ1666" s="39" t="str">
        <f t="shared" si="61"/>
        <v>Matthew Hardwick</v>
      </c>
    </row>
    <row r="1667" spans="1:43" thickBot="1" x14ac:dyDescent="0.3">
      <c r="A1667" s="75">
        <v>1666</v>
      </c>
      <c r="B1667" s="64">
        <v>14</v>
      </c>
      <c r="C1667" s="66" t="str">
        <f>IF(G1667=1,AQ1667," ")</f>
        <v>Yashica Marshall</v>
      </c>
      <c r="D1667" s="71"/>
      <c r="E1667" s="81">
        <v>1054</v>
      </c>
      <c r="F1667" s="80">
        <v>226</v>
      </c>
      <c r="G1667" s="58">
        <v>1</v>
      </c>
      <c r="H1667" s="58">
        <f>G1667</f>
        <v>1</v>
      </c>
      <c r="I1667" s="58" t="str">
        <f>IF(C1667=$AI$15,$AJ$15," ")</f>
        <v>DEM</v>
      </c>
      <c r="J1667" s="55" t="s">
        <v>104</v>
      </c>
      <c r="K1667" s="55" t="s">
        <v>100</v>
      </c>
      <c r="L1667" s="55"/>
      <c r="M1667" s="55"/>
      <c r="N1667" s="56"/>
      <c r="O1667" s="55"/>
      <c r="P1667" s="55"/>
      <c r="Q1667" s="55"/>
      <c r="R1667" s="55"/>
      <c r="S1667" s="55"/>
      <c r="T1667" s="54">
        <v>2</v>
      </c>
      <c r="U1667" s="53" t="s">
        <v>152</v>
      </c>
      <c r="V1667" s="40" t="s">
        <v>138</v>
      </c>
      <c r="W1667" s="15">
        <v>4</v>
      </c>
      <c r="X1667" s="15"/>
      <c r="Y1667" s="15"/>
      <c r="Z1667" s="15" t="s">
        <v>70</v>
      </c>
      <c r="AA1667" s="15"/>
      <c r="AB1667" s="4">
        <v>226</v>
      </c>
      <c r="AC1667" s="5" t="s">
        <v>155</v>
      </c>
      <c r="AD1667" s="5" t="s">
        <v>105</v>
      </c>
      <c r="AI1667"/>
      <c r="AJ1667" s="67"/>
      <c r="AK1667"/>
      <c r="AO1667" s="39">
        <f t="shared" si="62"/>
        <v>0</v>
      </c>
      <c r="AP1667" s="39"/>
      <c r="AQ1667" s="39" t="str">
        <f t="shared" si="61"/>
        <v>Yashica Marshall</v>
      </c>
    </row>
    <row r="1668" spans="1:43" thickBot="1" x14ac:dyDescent="0.3">
      <c r="A1668" s="75">
        <v>1667</v>
      </c>
      <c r="B1668" s="64">
        <v>15</v>
      </c>
      <c r="C1668" s="66" t="str">
        <f>IF(G1668=1,AQ1668," ")</f>
        <v>Monique Sheffield</v>
      </c>
      <c r="D1668" s="71"/>
      <c r="E1668" s="81">
        <v>1054</v>
      </c>
      <c r="F1668" s="80">
        <v>226</v>
      </c>
      <c r="G1668" s="58">
        <v>1</v>
      </c>
      <c r="H1668" s="58">
        <f>G1668</f>
        <v>1</v>
      </c>
      <c r="I1668" s="58" t="str">
        <f>IF(C1668=$AI$16,$AJ$16," ")</f>
        <v>DEM</v>
      </c>
      <c r="J1668" s="55" t="s">
        <v>104</v>
      </c>
      <c r="K1668" s="55" t="s">
        <v>100</v>
      </c>
      <c r="L1668" s="55"/>
      <c r="M1668" s="55"/>
      <c r="N1668" s="56"/>
      <c r="O1668" s="55"/>
      <c r="P1668" s="55"/>
      <c r="Q1668" s="55"/>
      <c r="R1668" s="55"/>
      <c r="S1668" s="55"/>
      <c r="T1668" s="54">
        <v>2</v>
      </c>
      <c r="U1668" s="53" t="s">
        <v>152</v>
      </c>
      <c r="V1668" s="40" t="s">
        <v>138</v>
      </c>
      <c r="W1668" s="15">
        <v>4</v>
      </c>
      <c r="X1668" s="15"/>
      <c r="Y1668" s="15"/>
      <c r="Z1668" s="15" t="s">
        <v>70</v>
      </c>
      <c r="AA1668" s="15"/>
      <c r="AB1668" s="4">
        <v>228</v>
      </c>
      <c r="AC1668" s="5" t="s">
        <v>154</v>
      </c>
      <c r="AD1668" s="5" t="s">
        <v>105</v>
      </c>
      <c r="AI1668"/>
      <c r="AJ1668" s="67"/>
      <c r="AK1668"/>
      <c r="AO1668" s="39">
        <f t="shared" si="62"/>
        <v>0</v>
      </c>
      <c r="AP1668" s="39"/>
      <c r="AQ1668" s="39" t="str">
        <f t="shared" si="61"/>
        <v>Monique Sheffield</v>
      </c>
    </row>
    <row r="1669" spans="1:43" ht="15" x14ac:dyDescent="0.25">
      <c r="A1669" s="75">
        <v>1668</v>
      </c>
      <c r="B1669" s="64">
        <v>16</v>
      </c>
      <c r="C1669" s="74" t="str">
        <f>IF(G1669=1,AQ1669,IF(G1669="BLK",$AI$17," "))</f>
        <v xml:space="preserve"> </v>
      </c>
      <c r="D1669" s="129"/>
      <c r="E1669" s="55"/>
      <c r="F1669" s="56"/>
      <c r="G1669" s="58"/>
      <c r="H1669" s="58"/>
      <c r="I1669" s="58" t="str">
        <f>IF(C1669=$AI$17,$AJ$17," ")</f>
        <v xml:space="preserve"> </v>
      </c>
      <c r="J1669" s="55"/>
      <c r="K1669" s="55" t="s">
        <v>100</v>
      </c>
      <c r="L1669" s="55"/>
      <c r="M1669" s="55"/>
      <c r="N1669" s="56"/>
      <c r="O1669" s="55"/>
      <c r="P1669" s="55"/>
      <c r="Q1669" s="55"/>
      <c r="R1669" s="55"/>
      <c r="S1669" s="55"/>
      <c r="T1669" s="54">
        <v>2</v>
      </c>
      <c r="U1669" s="53" t="s">
        <v>152</v>
      </c>
      <c r="V1669" s="40" t="s">
        <v>138</v>
      </c>
      <c r="W1669" s="15">
        <v>4</v>
      </c>
      <c r="X1669" s="15"/>
      <c r="Y1669" s="15"/>
      <c r="Z1669" s="15" t="s">
        <v>70</v>
      </c>
      <c r="AA1669" s="15"/>
      <c r="AI1669"/>
      <c r="AJ1669" s="67"/>
      <c r="AK1669"/>
      <c r="AO1669" s="39">
        <f t="shared" si="62"/>
        <v>0</v>
      </c>
      <c r="AP1669" s="39"/>
      <c r="AQ1669" s="39" t="str">
        <f t="shared" ref="AQ1669:AQ1689" si="63">_xlfn.XLOOKUP(B1669,$AH$12:$AH$19,$AI$12:$AI$19,0)</f>
        <v>BLANK</v>
      </c>
    </row>
    <row r="1670" spans="1:43" ht="15" x14ac:dyDescent="0.25">
      <c r="A1670" s="75">
        <v>1669</v>
      </c>
      <c r="B1670" s="64">
        <v>17</v>
      </c>
      <c r="C1670" s="66" t="str">
        <f>IF(G1670=1,AQ1670," ")</f>
        <v xml:space="preserve"> </v>
      </c>
      <c r="D1670" s="65"/>
      <c r="E1670" s="55"/>
      <c r="F1670" s="56"/>
      <c r="G1670" s="58"/>
      <c r="H1670" s="58"/>
      <c r="I1670" s="58" t="str">
        <f>IF(C1670=$AI$18,$AJ$18," ")</f>
        <v xml:space="preserve"> </v>
      </c>
      <c r="J1670" s="55"/>
      <c r="K1670" s="55" t="s">
        <v>100</v>
      </c>
      <c r="L1670" s="55"/>
      <c r="M1670" s="55"/>
      <c r="N1670" s="56"/>
      <c r="O1670" s="55"/>
      <c r="P1670" s="55"/>
      <c r="Q1670" s="55"/>
      <c r="R1670" s="55"/>
      <c r="S1670" s="55"/>
      <c r="T1670" s="54">
        <v>2</v>
      </c>
      <c r="U1670" s="53" t="s">
        <v>152</v>
      </c>
      <c r="V1670" s="40" t="s">
        <v>138</v>
      </c>
      <c r="W1670" s="15">
        <v>4</v>
      </c>
      <c r="X1670" s="15"/>
      <c r="Y1670" s="15"/>
      <c r="Z1670" s="15" t="s">
        <v>70</v>
      </c>
      <c r="AA1670" s="15"/>
      <c r="AI1670"/>
      <c r="AJ1670" s="67"/>
      <c r="AK1670"/>
      <c r="AO1670" s="39">
        <f t="shared" si="62"/>
        <v>0</v>
      </c>
      <c r="AP1670" s="39"/>
      <c r="AQ1670" s="39" t="str">
        <f t="shared" si="63"/>
        <v>BLANK</v>
      </c>
    </row>
    <row r="1671" spans="1:43" ht="15" x14ac:dyDescent="0.25">
      <c r="A1671" s="75">
        <v>1670</v>
      </c>
      <c r="B1671" s="64">
        <v>18</v>
      </c>
      <c r="C1671" s="66" t="str">
        <f>IF(G1671=1,AQ1671," ")</f>
        <v xml:space="preserve"> </v>
      </c>
      <c r="D1671" s="65"/>
      <c r="E1671" s="55"/>
      <c r="F1671" s="56"/>
      <c r="G1671" s="58"/>
      <c r="H1671" s="58"/>
      <c r="I1671" s="58" t="str">
        <f>IF(C1671=$AI$19,$AJ$19," ")</f>
        <v xml:space="preserve"> </v>
      </c>
      <c r="J1671" s="55"/>
      <c r="K1671" s="55" t="s">
        <v>100</v>
      </c>
      <c r="L1671" s="55"/>
      <c r="M1671" s="55"/>
      <c r="N1671" s="56"/>
      <c r="O1671" s="55"/>
      <c r="P1671" s="55"/>
      <c r="Q1671" s="55"/>
      <c r="R1671" s="55"/>
      <c r="S1671" s="55"/>
      <c r="T1671" s="54">
        <v>2</v>
      </c>
      <c r="U1671" s="53" t="s">
        <v>152</v>
      </c>
      <c r="V1671" s="40" t="s">
        <v>138</v>
      </c>
      <c r="W1671" s="15">
        <v>4</v>
      </c>
      <c r="X1671" s="15"/>
      <c r="Y1671" s="15"/>
      <c r="Z1671" s="15" t="s">
        <v>70</v>
      </c>
      <c r="AA1671" s="15"/>
      <c r="AI1671"/>
      <c r="AJ1671" s="67"/>
      <c r="AK1671"/>
      <c r="AO1671" s="39">
        <f t="shared" si="62"/>
        <v>0</v>
      </c>
      <c r="AP1671" s="39"/>
      <c r="AQ1671" s="39" t="str">
        <f t="shared" si="63"/>
        <v>Write In</v>
      </c>
    </row>
    <row r="1672" spans="1:43" thickBot="1" x14ac:dyDescent="0.3">
      <c r="A1672" s="38">
        <v>1671</v>
      </c>
      <c r="B1672" s="64">
        <v>19</v>
      </c>
      <c r="C1672" s="66"/>
      <c r="D1672" s="65"/>
      <c r="E1672" s="55"/>
      <c r="F1672" s="56"/>
      <c r="G1672" s="58"/>
      <c r="H1672" s="58"/>
      <c r="I1672" s="58"/>
      <c r="J1672" s="55"/>
      <c r="K1672" s="55"/>
      <c r="L1672" s="55"/>
      <c r="M1672" s="55"/>
      <c r="N1672" s="56"/>
      <c r="O1672" s="55"/>
      <c r="P1672" s="55"/>
      <c r="Q1672" s="55"/>
      <c r="R1672" s="55"/>
      <c r="S1672" s="55"/>
      <c r="T1672" s="54">
        <v>2</v>
      </c>
      <c r="U1672" s="53" t="s">
        <v>152</v>
      </c>
      <c r="V1672" s="40" t="s">
        <v>136</v>
      </c>
      <c r="W1672" s="15">
        <v>24</v>
      </c>
      <c r="X1672" s="15"/>
      <c r="Y1672" s="15"/>
      <c r="Z1672" s="15" t="s">
        <v>70</v>
      </c>
      <c r="AA1672" s="15"/>
      <c r="AH1672" s="67"/>
      <c r="AI1672"/>
      <c r="AJ1672" s="67"/>
      <c r="AK1672"/>
      <c r="AO1672" s="39">
        <f t="shared" si="62"/>
        <v>0</v>
      </c>
      <c r="AP1672" s="39"/>
      <c r="AQ1672" s="39">
        <f t="shared" si="63"/>
        <v>0</v>
      </c>
    </row>
    <row r="1673" spans="1:43" ht="16.5" thickBot="1" x14ac:dyDescent="0.3">
      <c r="A1673" s="38">
        <v>1672</v>
      </c>
      <c r="B1673" s="64">
        <v>20</v>
      </c>
      <c r="C1673" s="74" t="s">
        <v>98</v>
      </c>
      <c r="D1673" s="71"/>
      <c r="E1673" s="58"/>
      <c r="F1673" s="73"/>
      <c r="G1673" s="59">
        <v>0</v>
      </c>
      <c r="H1673" s="59">
        <v>0</v>
      </c>
      <c r="I1673" s="58"/>
      <c r="J1673" s="55"/>
      <c r="K1673" s="55" t="s">
        <v>97</v>
      </c>
      <c r="L1673" s="55"/>
      <c r="M1673" s="55"/>
      <c r="N1673" s="56"/>
      <c r="O1673" s="55"/>
      <c r="P1673" s="55"/>
      <c r="Q1673" s="55"/>
      <c r="R1673" s="55"/>
      <c r="S1673" s="55"/>
      <c r="T1673" s="54">
        <v>2</v>
      </c>
      <c r="U1673" s="53" t="s">
        <v>152</v>
      </c>
      <c r="V1673" s="40" t="s">
        <v>136</v>
      </c>
      <c r="W1673" s="15">
        <v>24</v>
      </c>
      <c r="X1673" s="15"/>
      <c r="Y1673" s="15"/>
      <c r="Z1673" s="15" t="s">
        <v>70</v>
      </c>
      <c r="AA1673" s="15"/>
      <c r="AH1673" s="67"/>
      <c r="AI1673"/>
      <c r="AJ1673" s="67"/>
      <c r="AK1673"/>
      <c r="AO1673" s="39">
        <f t="shared" si="62"/>
        <v>0</v>
      </c>
      <c r="AP1673" s="39"/>
      <c r="AQ1673" s="39">
        <f t="shared" si="63"/>
        <v>0</v>
      </c>
    </row>
    <row r="1674" spans="1:43" ht="16.5" thickBot="1" x14ac:dyDescent="0.3">
      <c r="A1674" s="38">
        <v>1673</v>
      </c>
      <c r="B1674" s="64">
        <v>21</v>
      </c>
      <c r="C1674" s="74" t="s">
        <v>96</v>
      </c>
      <c r="D1674" s="71"/>
      <c r="E1674" s="58"/>
      <c r="F1674" s="73"/>
      <c r="G1674" s="59">
        <v>0</v>
      </c>
      <c r="H1674" s="59">
        <v>0</v>
      </c>
      <c r="I1674" s="58"/>
      <c r="J1674" s="55"/>
      <c r="K1674" s="55" t="s">
        <v>95</v>
      </c>
      <c r="L1674" s="55"/>
      <c r="M1674" s="55"/>
      <c r="N1674" s="56"/>
      <c r="O1674" s="55"/>
      <c r="P1674" s="55"/>
      <c r="Q1674" s="55"/>
      <c r="R1674" s="55"/>
      <c r="S1674" s="55"/>
      <c r="T1674" s="54">
        <v>2</v>
      </c>
      <c r="U1674" s="53" t="s">
        <v>152</v>
      </c>
      <c r="V1674" s="40" t="s">
        <v>136</v>
      </c>
      <c r="W1674" s="15">
        <v>24</v>
      </c>
      <c r="X1674" s="15"/>
      <c r="Y1674" s="15"/>
      <c r="Z1674" s="15" t="s">
        <v>70</v>
      </c>
      <c r="AA1674" s="15"/>
      <c r="AH1674" s="67"/>
      <c r="AI1674"/>
      <c r="AJ1674" s="67"/>
      <c r="AK1674"/>
      <c r="AO1674" s="39">
        <f t="shared" si="62"/>
        <v>0</v>
      </c>
      <c r="AP1674" s="39"/>
      <c r="AQ1674" s="39">
        <f t="shared" si="63"/>
        <v>0</v>
      </c>
    </row>
    <row r="1675" spans="1:43" ht="16.5" thickBot="1" x14ac:dyDescent="0.3">
      <c r="A1675" s="38">
        <v>1674</v>
      </c>
      <c r="B1675" s="64">
        <v>22</v>
      </c>
      <c r="C1675" s="74" t="s">
        <v>94</v>
      </c>
      <c r="D1675" s="71"/>
      <c r="E1675" s="58"/>
      <c r="F1675" s="73"/>
      <c r="G1675" s="59">
        <v>0</v>
      </c>
      <c r="H1675" s="59">
        <v>0</v>
      </c>
      <c r="I1675" s="58"/>
      <c r="J1675" s="55"/>
      <c r="K1675" s="55" t="s">
        <v>93</v>
      </c>
      <c r="L1675" s="55"/>
      <c r="M1675" s="55"/>
      <c r="N1675" s="56"/>
      <c r="O1675" s="55"/>
      <c r="P1675" s="55"/>
      <c r="Q1675" s="55"/>
      <c r="R1675" s="55"/>
      <c r="S1675" s="55"/>
      <c r="T1675" s="54">
        <v>2</v>
      </c>
      <c r="U1675" s="53" t="s">
        <v>152</v>
      </c>
      <c r="V1675" s="40" t="s">
        <v>136</v>
      </c>
      <c r="W1675" s="15">
        <v>24</v>
      </c>
      <c r="X1675" s="15"/>
      <c r="Y1675" s="15"/>
      <c r="Z1675" s="15" t="s">
        <v>70</v>
      </c>
      <c r="AA1675" s="15"/>
      <c r="AH1675" s="67"/>
      <c r="AI1675"/>
      <c r="AJ1675" s="67"/>
      <c r="AK1675"/>
      <c r="AO1675" s="39">
        <f t="shared" si="62"/>
        <v>0</v>
      </c>
      <c r="AP1675" s="39"/>
      <c r="AQ1675" s="39">
        <f t="shared" si="63"/>
        <v>0</v>
      </c>
    </row>
    <row r="1676" spans="1:43" ht="16.5" thickBot="1" x14ac:dyDescent="0.3">
      <c r="A1676" s="38">
        <v>1675</v>
      </c>
      <c r="B1676" s="64">
        <v>23</v>
      </c>
      <c r="C1676" s="135" t="s">
        <v>153</v>
      </c>
      <c r="D1676" s="71"/>
      <c r="E1676" s="130">
        <v>1199</v>
      </c>
      <c r="F1676" s="134">
        <v>227</v>
      </c>
      <c r="G1676" s="133">
        <v>0</v>
      </c>
      <c r="H1676" s="133">
        <v>1</v>
      </c>
      <c r="I1676" s="130" t="s">
        <v>107</v>
      </c>
      <c r="J1676" s="55"/>
      <c r="K1676" s="55" t="s">
        <v>77</v>
      </c>
      <c r="L1676" s="55"/>
      <c r="M1676" s="55"/>
      <c r="N1676" s="56"/>
      <c r="O1676" s="55"/>
      <c r="P1676" s="55"/>
      <c r="Q1676" s="55"/>
      <c r="R1676" s="55"/>
      <c r="S1676" s="55"/>
      <c r="T1676" s="54">
        <v>2</v>
      </c>
      <c r="U1676" s="53" t="s">
        <v>152</v>
      </c>
      <c r="V1676" s="40" t="s">
        <v>136</v>
      </c>
      <c r="W1676" s="15">
        <v>24</v>
      </c>
      <c r="X1676" s="15"/>
      <c r="Y1676" s="15"/>
      <c r="Z1676" s="15" t="s">
        <v>70</v>
      </c>
      <c r="AA1676" s="15"/>
      <c r="AH1676" s="67"/>
      <c r="AI1676"/>
      <c r="AJ1676" s="67"/>
      <c r="AK1676"/>
      <c r="AO1676" s="39">
        <f t="shared" si="62"/>
        <v>0</v>
      </c>
      <c r="AP1676" s="39"/>
      <c r="AQ1676" s="39">
        <f t="shared" si="63"/>
        <v>0</v>
      </c>
    </row>
    <row r="1677" spans="1:43" ht="16.5" thickBot="1" x14ac:dyDescent="0.3">
      <c r="A1677" s="38">
        <v>1676</v>
      </c>
      <c r="B1677" s="64">
        <v>24</v>
      </c>
      <c r="C1677" s="72" t="s">
        <v>92</v>
      </c>
      <c r="D1677" s="71"/>
      <c r="E1677" s="68"/>
      <c r="F1677" s="70"/>
      <c r="G1677" s="59">
        <v>0</v>
      </c>
      <c r="H1677" s="59">
        <v>0</v>
      </c>
      <c r="I1677" s="69"/>
      <c r="J1677" s="68"/>
      <c r="K1677" s="68" t="s">
        <v>91</v>
      </c>
      <c r="L1677" s="55"/>
      <c r="M1677" s="55"/>
      <c r="N1677" s="56"/>
      <c r="O1677" s="55"/>
      <c r="P1677" s="55"/>
      <c r="Q1677" s="55"/>
      <c r="R1677" s="55"/>
      <c r="S1677" s="55"/>
      <c r="T1677" s="54">
        <v>2</v>
      </c>
      <c r="U1677" s="53" t="s">
        <v>152</v>
      </c>
      <c r="V1677" s="40" t="s">
        <v>136</v>
      </c>
      <c r="W1677" s="15">
        <v>24</v>
      </c>
      <c r="X1677" s="15"/>
      <c r="Y1677" s="15"/>
      <c r="Z1677" s="15" t="s">
        <v>70</v>
      </c>
      <c r="AA1677" s="15"/>
      <c r="AH1677" s="67"/>
      <c r="AI1677"/>
      <c r="AJ1677" s="67"/>
      <c r="AK1677"/>
      <c r="AO1677" s="39">
        <f t="shared" si="62"/>
        <v>0</v>
      </c>
      <c r="AP1677" s="39"/>
      <c r="AQ1677" s="39">
        <f t="shared" si="63"/>
        <v>0</v>
      </c>
    </row>
    <row r="1678" spans="1:43" x14ac:dyDescent="0.25">
      <c r="A1678" s="38">
        <v>1677</v>
      </c>
      <c r="B1678" s="64">
        <v>25</v>
      </c>
      <c r="C1678" s="66"/>
      <c r="D1678" s="65"/>
      <c r="E1678" s="55"/>
      <c r="F1678" s="56"/>
      <c r="G1678" s="59"/>
      <c r="H1678" s="58"/>
      <c r="I1678" s="58"/>
      <c r="J1678" s="55"/>
      <c r="K1678" s="55"/>
      <c r="L1678" s="55"/>
      <c r="M1678" s="55"/>
      <c r="N1678" s="56"/>
      <c r="O1678" s="55"/>
      <c r="P1678" s="55"/>
      <c r="Q1678" s="55"/>
      <c r="R1678" s="55"/>
      <c r="S1678" s="55"/>
      <c r="T1678" s="54">
        <v>2</v>
      </c>
      <c r="U1678" s="53" t="s">
        <v>152</v>
      </c>
      <c r="V1678" s="40" t="s">
        <v>136</v>
      </c>
      <c r="W1678" s="15">
        <v>24</v>
      </c>
      <c r="X1678" s="15"/>
      <c r="Y1678" s="15"/>
      <c r="Z1678" s="15" t="s">
        <v>70</v>
      </c>
      <c r="AA1678" s="15"/>
      <c r="AH1678" s="67"/>
      <c r="AI1678"/>
      <c r="AJ1678" s="67"/>
      <c r="AK1678"/>
      <c r="AO1678" s="39">
        <f t="shared" si="62"/>
        <v>0</v>
      </c>
      <c r="AP1678" s="39"/>
      <c r="AQ1678" s="39">
        <f t="shared" si="63"/>
        <v>0</v>
      </c>
    </row>
    <row r="1679" spans="1:43" x14ac:dyDescent="0.25">
      <c r="A1679" s="38">
        <v>1678</v>
      </c>
      <c r="B1679" s="64">
        <v>26</v>
      </c>
      <c r="C1679" s="63" t="s">
        <v>90</v>
      </c>
      <c r="D1679" s="62"/>
      <c r="E1679" s="61">
        <f>SUBTOTAL(9,G1657:G1677)</f>
        <v>9</v>
      </c>
      <c r="F1679" s="60"/>
      <c r="G1679" s="59"/>
      <c r="H1679" s="58"/>
      <c r="I1679" s="57"/>
      <c r="J1679" s="55"/>
      <c r="K1679" s="55" t="s">
        <v>89</v>
      </c>
      <c r="L1679" s="55"/>
      <c r="M1679" s="55"/>
      <c r="N1679" s="56"/>
      <c r="O1679" s="55"/>
      <c r="P1679" s="55"/>
      <c r="Q1679" s="55"/>
      <c r="R1679" s="55"/>
      <c r="S1679" s="55"/>
      <c r="T1679" s="54">
        <v>2</v>
      </c>
      <c r="U1679" s="53" t="s">
        <v>152</v>
      </c>
      <c r="V1679" s="40" t="s">
        <v>136</v>
      </c>
      <c r="W1679" s="15">
        <v>24</v>
      </c>
      <c r="X1679" s="15"/>
      <c r="Y1679" s="15"/>
      <c r="Z1679" s="15" t="s">
        <v>70</v>
      </c>
      <c r="AA1679" s="15"/>
      <c r="AH1679" s="67"/>
      <c r="AI1679"/>
      <c r="AJ1679" s="67"/>
      <c r="AK1679"/>
      <c r="AO1679" s="39">
        <f t="shared" si="62"/>
        <v>0</v>
      </c>
      <c r="AP1679" s="39"/>
      <c r="AQ1679" s="39">
        <f t="shared" si="63"/>
        <v>0</v>
      </c>
    </row>
    <row r="1680" spans="1:43" ht="16.5" thickBot="1" x14ac:dyDescent="0.3">
      <c r="A1680" s="38">
        <v>1679</v>
      </c>
      <c r="B1680" s="52">
        <v>27</v>
      </c>
      <c r="C1680" s="51" t="s">
        <v>88</v>
      </c>
      <c r="D1680" s="50"/>
      <c r="E1680" s="49">
        <f>SUBTOTAL(9,H1657:H1677)</f>
        <v>10</v>
      </c>
      <c r="F1680" s="48">
        <f>SUBTOTAL(9,H1657:H1661)+SUBTOTAL(9,H1665:H1668)</f>
        <v>9</v>
      </c>
      <c r="G1680" s="47"/>
      <c r="H1680" s="46"/>
      <c r="I1680" s="46"/>
      <c r="J1680" s="45"/>
      <c r="K1680" s="43" t="s">
        <v>87</v>
      </c>
      <c r="L1680" s="43"/>
      <c r="M1680" s="43"/>
      <c r="N1680" s="44"/>
      <c r="O1680" s="43"/>
      <c r="P1680" s="43"/>
      <c r="Q1680" s="43"/>
      <c r="R1680" s="43"/>
      <c r="S1680" s="43"/>
      <c r="T1680" s="42">
        <v>2</v>
      </c>
      <c r="U1680" s="106" t="s">
        <v>152</v>
      </c>
      <c r="V1680" s="40" t="s">
        <v>136</v>
      </c>
      <c r="W1680" s="15">
        <v>24</v>
      </c>
      <c r="X1680" s="15"/>
      <c r="Y1680" s="15"/>
      <c r="Z1680" s="15" t="s">
        <v>70</v>
      </c>
      <c r="AA1680" s="15"/>
      <c r="AH1680" s="67"/>
      <c r="AI1680"/>
      <c r="AJ1680" s="67"/>
      <c r="AK1680"/>
      <c r="AO1680" s="39">
        <f t="shared" si="62"/>
        <v>0</v>
      </c>
      <c r="AP1680" s="39"/>
      <c r="AQ1680" s="39">
        <f t="shared" si="63"/>
        <v>0</v>
      </c>
    </row>
    <row r="1681" spans="1:43" ht="16.5" thickBot="1" x14ac:dyDescent="0.3">
      <c r="A1681" s="38">
        <v>1680</v>
      </c>
      <c r="G1681" s="13"/>
      <c r="U1681" s="2" t="s">
        <v>83</v>
      </c>
      <c r="V1681" s="40"/>
      <c r="W1681" s="15"/>
      <c r="X1681" s="15"/>
      <c r="Y1681" s="15"/>
      <c r="Z1681" s="15" t="s">
        <v>70</v>
      </c>
      <c r="AA1681" s="15"/>
      <c r="AH1681" s="67"/>
      <c r="AI1681"/>
      <c r="AJ1681" s="67"/>
      <c r="AK1681"/>
      <c r="AO1681" s="39">
        <f t="shared" si="62"/>
        <v>0</v>
      </c>
      <c r="AP1681" s="39"/>
      <c r="AQ1681" s="39">
        <f t="shared" si="63"/>
        <v>0</v>
      </c>
    </row>
    <row r="1682" spans="1:43" x14ac:dyDescent="0.25">
      <c r="A1682" s="38">
        <v>1681</v>
      </c>
      <c r="B1682" s="105">
        <v>1</v>
      </c>
      <c r="C1682" s="104" t="s">
        <v>7</v>
      </c>
      <c r="D1682" s="103"/>
      <c r="E1682" s="101"/>
      <c r="F1682" s="102"/>
      <c r="G1682" s="101" t="s">
        <v>146</v>
      </c>
      <c r="H1682" s="98"/>
      <c r="I1682" s="98"/>
      <c r="J1682" s="98"/>
      <c r="K1682" s="100" t="s">
        <v>118</v>
      </c>
      <c r="L1682" s="98"/>
      <c r="M1682" s="98"/>
      <c r="N1682" s="99"/>
      <c r="O1682" s="98"/>
      <c r="P1682" s="98"/>
      <c r="Q1682" s="98"/>
      <c r="R1682" s="98"/>
      <c r="S1682" s="98"/>
      <c r="T1682" s="97">
        <v>2</v>
      </c>
      <c r="U1682" s="96" t="s">
        <v>146</v>
      </c>
      <c r="V1682" s="40" t="s">
        <v>145</v>
      </c>
      <c r="W1682" s="15"/>
      <c r="X1682" s="15"/>
      <c r="Y1682" s="15"/>
      <c r="Z1682" s="15" t="s">
        <v>70</v>
      </c>
      <c r="AA1682" s="15"/>
      <c r="AH1682" s="67"/>
      <c r="AI1682"/>
      <c r="AJ1682" s="67"/>
      <c r="AK1682"/>
      <c r="AO1682" s="39">
        <f t="shared" si="62"/>
        <v>0</v>
      </c>
      <c r="AP1682" s="39"/>
      <c r="AQ1682" s="39">
        <f t="shared" si="63"/>
        <v>0</v>
      </c>
    </row>
    <row r="1683" spans="1:43" ht="16.5" thickBot="1" x14ac:dyDescent="0.3">
      <c r="A1683" s="38">
        <v>1682</v>
      </c>
      <c r="B1683" s="64">
        <v>2</v>
      </c>
      <c r="C1683" s="66" t="s">
        <v>116</v>
      </c>
      <c r="D1683" s="65"/>
      <c r="E1683" s="55"/>
      <c r="F1683" s="56"/>
      <c r="H1683" s="55"/>
      <c r="I1683" s="58"/>
      <c r="J1683" s="55"/>
      <c r="K1683" s="55" t="s">
        <v>115</v>
      </c>
      <c r="L1683" s="55"/>
      <c r="M1683" s="55"/>
      <c r="N1683" s="56"/>
      <c r="O1683" s="55"/>
      <c r="P1683" s="55"/>
      <c r="Q1683" s="55"/>
      <c r="R1683" s="55"/>
      <c r="S1683" s="55"/>
      <c r="T1683" s="54">
        <v>2</v>
      </c>
      <c r="U1683" s="53" t="s">
        <v>146</v>
      </c>
      <c r="V1683" s="40" t="s">
        <v>144</v>
      </c>
      <c r="W1683" s="15"/>
      <c r="X1683" s="15"/>
      <c r="Y1683" s="15"/>
      <c r="Z1683" s="15" t="s">
        <v>70</v>
      </c>
      <c r="AA1683" s="15"/>
      <c r="AH1683" s="67"/>
      <c r="AI1683"/>
      <c r="AJ1683" s="67"/>
      <c r="AK1683"/>
      <c r="AL1683" s="93"/>
      <c r="AM1683" s="93"/>
      <c r="AO1683" s="39">
        <f t="shared" si="62"/>
        <v>0</v>
      </c>
      <c r="AP1683" s="39"/>
      <c r="AQ1683" s="39">
        <f t="shared" si="63"/>
        <v>0</v>
      </c>
    </row>
    <row r="1684" spans="1:43" ht="21.75" thickBot="1" x14ac:dyDescent="0.3">
      <c r="A1684" s="38">
        <v>1683</v>
      </c>
      <c r="B1684" s="64">
        <v>3</v>
      </c>
      <c r="C1684" s="92" t="s">
        <v>113</v>
      </c>
      <c r="D1684" s="91" t="s">
        <v>112</v>
      </c>
      <c r="E1684" s="87" t="s">
        <v>111</v>
      </c>
      <c r="F1684" s="90" t="s">
        <v>110</v>
      </c>
      <c r="G1684" s="89"/>
      <c r="H1684" s="86"/>
      <c r="I1684" s="87"/>
      <c r="J1684" s="86"/>
      <c r="K1684" s="86" t="s">
        <v>103</v>
      </c>
      <c r="L1684" s="86">
        <v>1046</v>
      </c>
      <c r="M1684" s="86">
        <v>1061</v>
      </c>
      <c r="N1684" s="132"/>
      <c r="O1684" s="86"/>
      <c r="P1684" s="86"/>
      <c r="Q1684" s="109" t="s">
        <v>109</v>
      </c>
      <c r="R1684" s="116">
        <v>2</v>
      </c>
      <c r="S1684" s="86"/>
      <c r="T1684" s="85">
        <v>2</v>
      </c>
      <c r="U1684" s="84" t="s">
        <v>146</v>
      </c>
      <c r="V1684" s="40" t="s">
        <v>138</v>
      </c>
      <c r="W1684" s="15">
        <v>2</v>
      </c>
      <c r="X1684" s="15"/>
      <c r="Y1684" s="15"/>
      <c r="Z1684" s="15" t="s">
        <v>70</v>
      </c>
      <c r="AA1684" s="15"/>
      <c r="AH1684" s="67"/>
      <c r="AI1684"/>
      <c r="AJ1684" s="67"/>
      <c r="AK1684"/>
      <c r="AL1684" s="93"/>
      <c r="AM1684" s="93"/>
      <c r="AO1684" s="39" t="str">
        <f t="shared" si="62"/>
        <v>BOC District 2</v>
      </c>
      <c r="AP1684" s="39"/>
      <c r="AQ1684" s="39">
        <f t="shared" si="63"/>
        <v>0</v>
      </c>
    </row>
    <row r="1685" spans="1:43" thickBot="1" x14ac:dyDescent="0.3">
      <c r="A1685" s="38">
        <v>1684</v>
      </c>
      <c r="B1685" s="64">
        <v>4</v>
      </c>
      <c r="C1685" s="66" t="str">
        <f>IF(G1685=1,AO1685," ")</f>
        <v xml:space="preserve">Alicia Adams </v>
      </c>
      <c r="D1685" s="71"/>
      <c r="E1685" s="108">
        <v>1046</v>
      </c>
      <c r="F1685" s="80">
        <v>231</v>
      </c>
      <c r="G1685" s="58">
        <v>1</v>
      </c>
      <c r="H1685" s="58">
        <v>1</v>
      </c>
      <c r="I1685" s="58" t="str">
        <f>IF(C1685=$AI$5,$AJ$5," ")</f>
        <v>REP</v>
      </c>
      <c r="J1685" s="55" t="s">
        <v>104</v>
      </c>
      <c r="K1685" s="55" t="s">
        <v>103</v>
      </c>
      <c r="L1685" s="55"/>
      <c r="M1685" s="55"/>
      <c r="N1685" s="56"/>
      <c r="O1685" s="55"/>
      <c r="P1685" s="55"/>
      <c r="Q1685" s="55"/>
      <c r="R1685" s="55"/>
      <c r="S1685" s="55"/>
      <c r="T1685" s="54">
        <v>2</v>
      </c>
      <c r="U1685" s="53" t="s">
        <v>146</v>
      </c>
      <c r="V1685" s="40" t="s">
        <v>138</v>
      </c>
      <c r="W1685" s="15">
        <v>2</v>
      </c>
      <c r="X1685" s="15"/>
      <c r="Y1685" s="15"/>
      <c r="Z1685" s="15" t="s">
        <v>70</v>
      </c>
      <c r="AA1685" s="15"/>
      <c r="AH1685" s="67"/>
      <c r="AI1685"/>
      <c r="AJ1685" s="67"/>
      <c r="AK1685"/>
      <c r="AL1685" s="93"/>
      <c r="AM1685" s="93"/>
      <c r="AO1685" s="39" t="str">
        <f t="shared" si="62"/>
        <v xml:space="preserve">Alicia Adams </v>
      </c>
      <c r="AP1685" s="39"/>
      <c r="AQ1685" s="39">
        <f t="shared" si="63"/>
        <v>0</v>
      </c>
    </row>
    <row r="1686" spans="1:43" thickBot="1" x14ac:dyDescent="0.3">
      <c r="A1686" s="38">
        <v>1685</v>
      </c>
      <c r="B1686" s="64">
        <v>5</v>
      </c>
      <c r="C1686" s="66" t="str">
        <f>IF(G1686=1,AO1686," ")</f>
        <v>Erick Allen</v>
      </c>
      <c r="D1686" s="71"/>
      <c r="E1686" s="107">
        <v>1046</v>
      </c>
      <c r="F1686" s="80">
        <v>232</v>
      </c>
      <c r="G1686" s="58">
        <v>1</v>
      </c>
      <c r="H1686" s="58">
        <f>G1686</f>
        <v>1</v>
      </c>
      <c r="I1686" s="58" t="str">
        <f>IF(C1686=$AI$6,$AJ$6," ")</f>
        <v>DEM</v>
      </c>
      <c r="J1686" s="55" t="s">
        <v>104</v>
      </c>
      <c r="K1686" s="55" t="s">
        <v>103</v>
      </c>
      <c r="L1686" s="55"/>
      <c r="M1686" s="55"/>
      <c r="N1686" s="56"/>
      <c r="O1686" s="55"/>
      <c r="P1686" s="55"/>
      <c r="Q1686" s="55"/>
      <c r="R1686" s="55"/>
      <c r="S1686" s="55"/>
      <c r="T1686" s="54">
        <v>2</v>
      </c>
      <c r="U1686" s="53" t="s">
        <v>146</v>
      </c>
      <c r="V1686" s="40" t="s">
        <v>138</v>
      </c>
      <c r="W1686" s="15">
        <v>2</v>
      </c>
      <c r="X1686" s="15"/>
      <c r="Y1686" s="15"/>
      <c r="Z1686" s="15" t="s">
        <v>70</v>
      </c>
      <c r="AA1686" s="15"/>
      <c r="AB1686" s="4">
        <v>229</v>
      </c>
      <c r="AC1686" s="5" t="s">
        <v>151</v>
      </c>
      <c r="AD1686" s="83" t="s">
        <v>107</v>
      </c>
      <c r="AH1686" s="67"/>
      <c r="AI1686"/>
      <c r="AJ1686" s="67"/>
      <c r="AK1686"/>
      <c r="AL1686" s="93"/>
      <c r="AM1686" s="93"/>
      <c r="AO1686" s="39" t="str">
        <f t="shared" si="62"/>
        <v>Erick Allen</v>
      </c>
      <c r="AP1686" s="39"/>
      <c r="AQ1686" s="39">
        <f t="shared" si="63"/>
        <v>0</v>
      </c>
    </row>
    <row r="1687" spans="1:43" thickBot="1" x14ac:dyDescent="0.3">
      <c r="A1687" s="38">
        <v>1686</v>
      </c>
      <c r="B1687" s="64">
        <v>6</v>
      </c>
      <c r="C1687" s="66" t="str">
        <f>IF(G1687=1,AO1687," ")</f>
        <v>Jaha V. Howard</v>
      </c>
      <c r="D1687" s="71"/>
      <c r="E1687" s="107">
        <v>1061</v>
      </c>
      <c r="F1687" s="80">
        <v>236</v>
      </c>
      <c r="G1687" s="58">
        <v>1</v>
      </c>
      <c r="H1687" s="58">
        <f>G1687</f>
        <v>1</v>
      </c>
      <c r="I1687" s="58" t="str">
        <f>IF(C1687=$AI$7,$AJ$7," ")</f>
        <v>DEM</v>
      </c>
      <c r="J1687" s="55" t="s">
        <v>104</v>
      </c>
      <c r="K1687" s="55" t="s">
        <v>103</v>
      </c>
      <c r="L1687" s="55"/>
      <c r="M1687" s="55"/>
      <c r="N1687" s="56"/>
      <c r="O1687" s="55"/>
      <c r="P1687" s="55"/>
      <c r="Q1687" s="55"/>
      <c r="R1687" s="55"/>
      <c r="S1687" s="55"/>
      <c r="T1687" s="54">
        <v>2</v>
      </c>
      <c r="U1687" s="53" t="s">
        <v>146</v>
      </c>
      <c r="V1687" s="40" t="s">
        <v>138</v>
      </c>
      <c r="W1687" s="15">
        <v>2</v>
      </c>
      <c r="X1687" s="15"/>
      <c r="Y1687" s="15"/>
      <c r="Z1687" s="15" t="s">
        <v>70</v>
      </c>
      <c r="AA1687" s="15"/>
      <c r="AB1687" s="4">
        <v>231</v>
      </c>
      <c r="AC1687" s="5" t="s">
        <v>150</v>
      </c>
      <c r="AD1687" s="83" t="s">
        <v>107</v>
      </c>
      <c r="AH1687" s="67"/>
      <c r="AI1687"/>
      <c r="AJ1687" s="67"/>
      <c r="AK1687"/>
      <c r="AL1687" s="131"/>
      <c r="AM1687" s="131"/>
      <c r="AO1687" s="39" t="str">
        <f t="shared" si="62"/>
        <v>Jaha V. Howard</v>
      </c>
      <c r="AP1687" s="39"/>
      <c r="AQ1687" s="39">
        <f t="shared" si="63"/>
        <v>0</v>
      </c>
    </row>
    <row r="1688" spans="1:43" thickBot="1" x14ac:dyDescent="0.3">
      <c r="A1688" s="38">
        <v>1687</v>
      </c>
      <c r="B1688" s="64">
        <v>7</v>
      </c>
      <c r="C1688" s="66" t="str">
        <f>IF(G1688=1,AO1688," ")</f>
        <v>Tanisha Whorton</v>
      </c>
      <c r="D1688" s="71"/>
      <c r="E1688" s="107">
        <v>1061</v>
      </c>
      <c r="F1688" s="80">
        <v>236</v>
      </c>
      <c r="G1688" s="58">
        <v>1</v>
      </c>
      <c r="H1688" s="58">
        <f>G1688</f>
        <v>1</v>
      </c>
      <c r="I1688" s="58" t="str">
        <f>IF(C1688=$AI$8,$AJ$8," ")</f>
        <v>DEM</v>
      </c>
      <c r="J1688" s="55" t="s">
        <v>104</v>
      </c>
      <c r="K1688" s="55" t="s">
        <v>103</v>
      </c>
      <c r="L1688" s="55"/>
      <c r="M1688" s="55"/>
      <c r="N1688" s="56"/>
      <c r="O1688" s="55"/>
      <c r="P1688" s="55"/>
      <c r="Q1688" s="55"/>
      <c r="R1688" s="55"/>
      <c r="S1688" s="55"/>
      <c r="T1688" s="54">
        <v>2</v>
      </c>
      <c r="U1688" s="53" t="s">
        <v>146</v>
      </c>
      <c r="V1688" s="40" t="s">
        <v>138</v>
      </c>
      <c r="W1688" s="15">
        <v>2</v>
      </c>
      <c r="X1688" s="15"/>
      <c r="Y1688" s="15"/>
      <c r="Z1688" s="15" t="s">
        <v>70</v>
      </c>
      <c r="AA1688" s="15"/>
      <c r="AB1688" s="4">
        <v>233</v>
      </c>
      <c r="AC1688" s="5" t="s">
        <v>149</v>
      </c>
      <c r="AD1688" s="83" t="s">
        <v>107</v>
      </c>
      <c r="AI1688"/>
      <c r="AJ1688" s="67"/>
      <c r="AK1688"/>
      <c r="AO1688" s="39" t="str">
        <f t="shared" si="62"/>
        <v>Tanisha Whorton</v>
      </c>
      <c r="AP1688" s="39"/>
      <c r="AQ1688" s="39">
        <f t="shared" si="63"/>
        <v>0</v>
      </c>
    </row>
    <row r="1689" spans="1:43" thickBot="1" x14ac:dyDescent="0.3">
      <c r="A1689" s="38">
        <v>1688</v>
      </c>
      <c r="B1689" s="64">
        <v>8</v>
      </c>
      <c r="C1689" s="66" t="str">
        <f>IF(G1689=1,AO1689," ")</f>
        <v>Tracy Stevenson</v>
      </c>
      <c r="D1689" s="71"/>
      <c r="E1689" s="107">
        <v>1061</v>
      </c>
      <c r="F1689" s="80">
        <v>236</v>
      </c>
      <c r="G1689" s="58">
        <v>1</v>
      </c>
      <c r="H1689" s="58">
        <f>G1689</f>
        <v>1</v>
      </c>
      <c r="I1689" s="58" t="str">
        <f>IF(C1689=$AI$9,$AJ$9," ")</f>
        <v>DEM</v>
      </c>
      <c r="J1689" s="55" t="s">
        <v>104</v>
      </c>
      <c r="K1689" s="55" t="s">
        <v>103</v>
      </c>
      <c r="L1689" s="55"/>
      <c r="M1689" s="55"/>
      <c r="N1689" s="56"/>
      <c r="O1689" s="55"/>
      <c r="P1689" s="55"/>
      <c r="Q1689" s="55"/>
      <c r="R1689" s="55"/>
      <c r="S1689" s="55"/>
      <c r="T1689" s="54">
        <v>2</v>
      </c>
      <c r="U1689" s="53" t="s">
        <v>146</v>
      </c>
      <c r="V1689" s="40" t="s">
        <v>138</v>
      </c>
      <c r="W1689" s="15">
        <v>2</v>
      </c>
      <c r="X1689" s="15"/>
      <c r="Y1689" s="15"/>
      <c r="Z1689" s="15" t="s">
        <v>70</v>
      </c>
      <c r="AA1689" s="15"/>
      <c r="AB1689" s="4">
        <v>235</v>
      </c>
      <c r="AC1689" s="5" t="s">
        <v>148</v>
      </c>
      <c r="AD1689" s="83" t="s">
        <v>107</v>
      </c>
      <c r="AI1689"/>
      <c r="AJ1689" s="67"/>
      <c r="AK1689"/>
      <c r="AO1689" s="39" t="str">
        <f t="shared" si="62"/>
        <v>Tracy Stevenson</v>
      </c>
      <c r="AP1689" s="39"/>
      <c r="AQ1689" s="39">
        <f t="shared" si="63"/>
        <v>0</v>
      </c>
    </row>
    <row r="1690" spans="1:43" thickBot="1" x14ac:dyDescent="0.3">
      <c r="A1690" s="38"/>
      <c r="B1690" s="64"/>
      <c r="C1690" s="66" t="s">
        <v>143</v>
      </c>
      <c r="D1690" s="71"/>
      <c r="E1690" s="130">
        <v>1061</v>
      </c>
      <c r="F1690" s="80">
        <v>235</v>
      </c>
      <c r="G1690" s="58">
        <v>0</v>
      </c>
      <c r="H1690" s="58">
        <v>1</v>
      </c>
      <c r="I1690" s="58" t="s">
        <v>107</v>
      </c>
      <c r="J1690" s="55" t="s">
        <v>104</v>
      </c>
      <c r="K1690" s="55" t="s">
        <v>103</v>
      </c>
      <c r="L1690" s="55"/>
      <c r="M1690" s="55"/>
      <c r="N1690" s="56"/>
      <c r="O1690" s="55"/>
      <c r="P1690" s="55"/>
      <c r="Q1690" s="55"/>
      <c r="R1690" s="55"/>
      <c r="S1690" s="55"/>
      <c r="T1690" s="54">
        <v>2</v>
      </c>
      <c r="U1690" s="53" t="s">
        <v>146</v>
      </c>
      <c r="V1690" s="40"/>
      <c r="W1690" s="15"/>
      <c r="X1690" s="15"/>
      <c r="Y1690" s="15"/>
      <c r="Z1690" s="15" t="s">
        <v>70</v>
      </c>
      <c r="AA1690" s="15"/>
      <c r="AB1690" s="4">
        <v>237</v>
      </c>
      <c r="AC1690" s="5" t="s">
        <v>147</v>
      </c>
      <c r="AD1690" s="83" t="s">
        <v>107</v>
      </c>
      <c r="AI1690"/>
      <c r="AJ1690" s="67"/>
      <c r="AK1690"/>
      <c r="AO1690" s="39"/>
      <c r="AP1690" s="39"/>
      <c r="AQ1690" s="39"/>
    </row>
    <row r="1691" spans="1:43" ht="15" x14ac:dyDescent="0.25">
      <c r="A1691" s="38"/>
      <c r="B1691" s="64"/>
      <c r="C1691" s="66"/>
      <c r="D1691" s="65"/>
      <c r="E1691" s="130"/>
      <c r="F1691" s="90"/>
      <c r="G1691" s="58"/>
      <c r="H1691" s="58"/>
      <c r="I1691" s="58"/>
      <c r="J1691" s="55"/>
      <c r="K1691" s="55" t="s">
        <v>103</v>
      </c>
      <c r="L1691" s="55"/>
      <c r="M1691" s="55"/>
      <c r="N1691" s="56"/>
      <c r="O1691" s="55"/>
      <c r="P1691" s="55"/>
      <c r="Q1691" s="55"/>
      <c r="R1691" s="55"/>
      <c r="S1691" s="55"/>
      <c r="T1691" s="54">
        <v>2</v>
      </c>
      <c r="U1691" s="53" t="s">
        <v>146</v>
      </c>
      <c r="V1691" s="40"/>
      <c r="W1691" s="15"/>
      <c r="X1691" s="15"/>
      <c r="Y1691" s="15"/>
      <c r="Z1691" s="15" t="s">
        <v>70</v>
      </c>
      <c r="AA1691" s="15"/>
      <c r="AI1691"/>
      <c r="AJ1691" s="67"/>
      <c r="AK1691"/>
      <c r="AO1691" s="39"/>
      <c r="AP1691" s="39"/>
      <c r="AQ1691" s="39"/>
    </row>
    <row r="1692" spans="1:43" ht="15" x14ac:dyDescent="0.25">
      <c r="A1692" s="38"/>
      <c r="B1692" s="64"/>
      <c r="C1692" s="66"/>
      <c r="D1692" s="65"/>
      <c r="E1692" s="130"/>
      <c r="F1692" s="90"/>
      <c r="G1692" s="58"/>
      <c r="H1692" s="58"/>
      <c r="I1692" s="58"/>
      <c r="J1692" s="55"/>
      <c r="K1692" s="55" t="s">
        <v>103</v>
      </c>
      <c r="L1692" s="55"/>
      <c r="M1692" s="55"/>
      <c r="N1692" s="56"/>
      <c r="O1692" s="55"/>
      <c r="P1692" s="55"/>
      <c r="Q1692" s="55"/>
      <c r="R1692" s="55"/>
      <c r="S1692" s="55"/>
      <c r="T1692" s="54">
        <v>2</v>
      </c>
      <c r="U1692" s="53" t="s">
        <v>146</v>
      </c>
      <c r="V1692" s="40"/>
      <c r="W1692" s="15"/>
      <c r="X1692" s="15"/>
      <c r="Y1692" s="15"/>
      <c r="Z1692" s="15" t="s">
        <v>70</v>
      </c>
      <c r="AA1692" s="15"/>
      <c r="AB1692" s="4">
        <v>230</v>
      </c>
      <c r="AC1692" s="5" t="s">
        <v>151</v>
      </c>
      <c r="AD1692" s="5" t="s">
        <v>105</v>
      </c>
      <c r="AI1692"/>
      <c r="AJ1692" s="67"/>
      <c r="AK1692"/>
      <c r="AO1692" s="39"/>
      <c r="AP1692" s="39"/>
      <c r="AQ1692" s="39"/>
    </row>
    <row r="1693" spans="1:43" ht="15" x14ac:dyDescent="0.25">
      <c r="A1693" s="38">
        <v>1689</v>
      </c>
      <c r="B1693" s="64">
        <v>9</v>
      </c>
      <c r="C1693" s="66"/>
      <c r="D1693" s="129"/>
      <c r="E1693" s="68"/>
      <c r="F1693" s="90"/>
      <c r="G1693" s="58"/>
      <c r="H1693" s="58"/>
      <c r="I1693" s="58"/>
      <c r="J1693" s="55"/>
      <c r="K1693" s="55" t="s">
        <v>103</v>
      </c>
      <c r="L1693" s="55"/>
      <c r="M1693" s="55"/>
      <c r="N1693" s="56"/>
      <c r="O1693" s="55"/>
      <c r="P1693" s="55"/>
      <c r="Q1693" s="55"/>
      <c r="R1693" s="55"/>
      <c r="S1693" s="55"/>
      <c r="T1693" s="54">
        <v>2</v>
      </c>
      <c r="U1693" s="53" t="s">
        <v>146</v>
      </c>
      <c r="V1693" s="40" t="s">
        <v>138</v>
      </c>
      <c r="W1693" s="15">
        <v>2</v>
      </c>
      <c r="X1693" s="15"/>
      <c r="Y1693" s="15"/>
      <c r="Z1693" s="15" t="s">
        <v>70</v>
      </c>
      <c r="AA1693" s="15"/>
      <c r="AB1693" s="4">
        <v>232</v>
      </c>
      <c r="AC1693" s="5" t="s">
        <v>150</v>
      </c>
      <c r="AD1693" s="5" t="s">
        <v>105</v>
      </c>
      <c r="AI1693"/>
      <c r="AJ1693" s="67"/>
      <c r="AK1693"/>
      <c r="AO1693" s="39" t="str">
        <f t="shared" ref="AO1693:AO1756" si="64">_xlfn.XLOOKUP(B1693,$AH$4:$AH$11,$AI$4:$AI$11,0)</f>
        <v>BLANK</v>
      </c>
      <c r="AP1693" s="39"/>
      <c r="AQ1693" s="39">
        <f t="shared" ref="AQ1693:AQ1756" si="65">_xlfn.XLOOKUP(B1693,$AH$12:$AH$19,$AI$12:$AI$19,0)</f>
        <v>0</v>
      </c>
    </row>
    <row r="1694" spans="1:43" thickBot="1" x14ac:dyDescent="0.3">
      <c r="A1694" s="38">
        <v>1690</v>
      </c>
      <c r="B1694" s="64">
        <v>10</v>
      </c>
      <c r="C1694" s="66"/>
      <c r="D1694" s="65"/>
      <c r="E1694" s="68"/>
      <c r="F1694" s="90"/>
      <c r="G1694" s="58"/>
      <c r="H1694" s="58"/>
      <c r="I1694" s="58"/>
      <c r="J1694" s="55"/>
      <c r="K1694" s="55" t="s">
        <v>103</v>
      </c>
      <c r="L1694" s="55"/>
      <c r="M1694" s="55"/>
      <c r="N1694" s="56"/>
      <c r="O1694" s="55"/>
      <c r="P1694" s="55"/>
      <c r="Q1694" s="55"/>
      <c r="R1694" s="55"/>
      <c r="S1694" s="55"/>
      <c r="T1694" s="54">
        <v>2</v>
      </c>
      <c r="U1694" s="53" t="s">
        <v>146</v>
      </c>
      <c r="V1694" s="40" t="s">
        <v>138</v>
      </c>
      <c r="W1694" s="15">
        <v>2</v>
      </c>
      <c r="X1694" s="15"/>
      <c r="Y1694" s="15"/>
      <c r="Z1694" s="15" t="s">
        <v>70</v>
      </c>
      <c r="AA1694" s="15"/>
      <c r="AB1694" s="4">
        <v>234</v>
      </c>
      <c r="AC1694" s="5" t="s">
        <v>149</v>
      </c>
      <c r="AD1694" s="5" t="s">
        <v>105</v>
      </c>
      <c r="AI1694"/>
      <c r="AJ1694" s="67"/>
      <c r="AK1694"/>
      <c r="AO1694" s="39" t="str">
        <f t="shared" si="64"/>
        <v>Write In</v>
      </c>
      <c r="AP1694" s="39"/>
      <c r="AQ1694" s="39">
        <f t="shared" si="65"/>
        <v>0</v>
      </c>
    </row>
    <row r="1695" spans="1:43" ht="21.75" thickBot="1" x14ac:dyDescent="0.3">
      <c r="A1695" s="75">
        <v>1691</v>
      </c>
      <c r="B1695" s="64">
        <v>11</v>
      </c>
      <c r="C1695" s="92" t="s">
        <v>101</v>
      </c>
      <c r="D1695" s="91" t="s">
        <v>112</v>
      </c>
      <c r="E1695" s="87" t="s">
        <v>111</v>
      </c>
      <c r="F1695" s="90" t="s">
        <v>110</v>
      </c>
      <c r="G1695" s="113"/>
      <c r="H1695" s="87"/>
      <c r="I1695" s="87"/>
      <c r="J1695" s="86"/>
      <c r="K1695" s="86" t="s">
        <v>100</v>
      </c>
      <c r="L1695" s="117">
        <v>1019</v>
      </c>
      <c r="M1695" s="117">
        <v>1055</v>
      </c>
      <c r="N1695" s="118">
        <v>1066</v>
      </c>
      <c r="O1695" s="117"/>
      <c r="P1695" s="117" t="s">
        <v>109</v>
      </c>
      <c r="Q1695" s="116">
        <v>4</v>
      </c>
      <c r="R1695" s="87"/>
      <c r="S1695" s="86"/>
      <c r="T1695" s="85">
        <v>3</v>
      </c>
      <c r="U1695" s="84" t="s">
        <v>146</v>
      </c>
      <c r="V1695" s="40" t="s">
        <v>138</v>
      </c>
      <c r="W1695" s="15">
        <v>4</v>
      </c>
      <c r="X1695" s="15"/>
      <c r="Y1695" s="15"/>
      <c r="Z1695" s="15" t="s">
        <v>70</v>
      </c>
      <c r="AA1695" s="15"/>
      <c r="AB1695" s="4">
        <v>236</v>
      </c>
      <c r="AC1695" s="5" t="s">
        <v>148</v>
      </c>
      <c r="AD1695" s="5" t="s">
        <v>105</v>
      </c>
      <c r="AI1695"/>
      <c r="AJ1695" s="67"/>
      <c r="AK1695"/>
      <c r="AO1695" s="39">
        <f t="shared" si="64"/>
        <v>0</v>
      </c>
      <c r="AP1695" s="39"/>
      <c r="AQ1695" s="39" t="str">
        <f t="shared" si="65"/>
        <v>BOC District 4</v>
      </c>
    </row>
    <row r="1696" spans="1:43" thickBot="1" x14ac:dyDescent="0.3">
      <c r="A1696" s="75">
        <v>1692</v>
      </c>
      <c r="B1696" s="64">
        <v>12</v>
      </c>
      <c r="C1696" s="66" t="str">
        <f>IF(G1696=1,AQ1696," ")</f>
        <v>Julien Grhas</v>
      </c>
      <c r="D1696" s="71"/>
      <c r="E1696" s="115">
        <v>1019</v>
      </c>
      <c r="F1696" s="80">
        <v>229</v>
      </c>
      <c r="G1696" s="58">
        <v>1</v>
      </c>
      <c r="H1696" s="58">
        <f>G1696</f>
        <v>1</v>
      </c>
      <c r="I1696" s="58" t="str">
        <f>IF(C1696=$AI$13,$AJ$13," ")</f>
        <v>REP</v>
      </c>
      <c r="J1696" s="55" t="s">
        <v>104</v>
      </c>
      <c r="K1696" s="55" t="s">
        <v>100</v>
      </c>
      <c r="L1696" s="55"/>
      <c r="M1696" s="55"/>
      <c r="N1696" s="56"/>
      <c r="O1696" s="55"/>
      <c r="P1696" s="55"/>
      <c r="Q1696" s="55"/>
      <c r="R1696" s="55"/>
      <c r="S1696" s="55"/>
      <c r="T1696" s="54">
        <v>3</v>
      </c>
      <c r="U1696" s="53" t="s">
        <v>146</v>
      </c>
      <c r="V1696" s="40" t="s">
        <v>138</v>
      </c>
      <c r="W1696" s="15">
        <v>4</v>
      </c>
      <c r="X1696" s="15"/>
      <c r="Y1696" s="15"/>
      <c r="Z1696" s="15" t="s">
        <v>70</v>
      </c>
      <c r="AA1696" s="15"/>
      <c r="AB1696" s="4">
        <v>238</v>
      </c>
      <c r="AC1696" s="5" t="s">
        <v>147</v>
      </c>
      <c r="AD1696" s="5" t="s">
        <v>105</v>
      </c>
      <c r="AI1696"/>
      <c r="AJ1696" s="67"/>
      <c r="AK1696"/>
      <c r="AO1696" s="39">
        <f t="shared" si="64"/>
        <v>0</v>
      </c>
      <c r="AP1696" s="39"/>
      <c r="AQ1696" s="39" t="str">
        <f t="shared" si="65"/>
        <v>Julien Grhas</v>
      </c>
    </row>
    <row r="1697" spans="1:43" thickBot="1" x14ac:dyDescent="0.3">
      <c r="A1697" s="75">
        <v>1693</v>
      </c>
      <c r="B1697" s="64">
        <v>13</v>
      </c>
      <c r="C1697" s="66" t="str">
        <f>IF(G1697=1,AQ1697," ")</f>
        <v>Matthew Hardwick</v>
      </c>
      <c r="D1697" s="71"/>
      <c r="E1697" s="115">
        <v>1055</v>
      </c>
      <c r="F1697" s="80">
        <v>233</v>
      </c>
      <c r="G1697" s="58">
        <v>1</v>
      </c>
      <c r="H1697" s="58">
        <f>G1697</f>
        <v>1</v>
      </c>
      <c r="I1697" s="58" t="str">
        <f>IF(C1697=$AI$14,$AJ$14," ")</f>
        <v>REP</v>
      </c>
      <c r="J1697" s="55" t="s">
        <v>104</v>
      </c>
      <c r="K1697" s="55" t="s">
        <v>100</v>
      </c>
      <c r="L1697" s="55"/>
      <c r="M1697" s="55"/>
      <c r="N1697" s="56"/>
      <c r="O1697" s="55"/>
      <c r="P1697" s="55"/>
      <c r="Q1697" s="55"/>
      <c r="R1697" s="55"/>
      <c r="S1697" s="55"/>
      <c r="T1697" s="54">
        <v>3</v>
      </c>
      <c r="U1697" s="53" t="s">
        <v>146</v>
      </c>
      <c r="V1697" s="40" t="s">
        <v>138</v>
      </c>
      <c r="W1697" s="15">
        <v>4</v>
      </c>
      <c r="X1697" s="15"/>
      <c r="Y1697" s="15"/>
      <c r="Z1697" s="15" t="s">
        <v>70</v>
      </c>
      <c r="AA1697" s="15"/>
      <c r="AI1697"/>
      <c r="AJ1697" s="67"/>
      <c r="AK1697"/>
      <c r="AO1697" s="39">
        <f t="shared" si="64"/>
        <v>0</v>
      </c>
      <c r="AP1697" s="39"/>
      <c r="AQ1697" s="39" t="str">
        <f t="shared" si="65"/>
        <v>Matthew Hardwick</v>
      </c>
    </row>
    <row r="1698" spans="1:43" thickBot="1" x14ac:dyDescent="0.3">
      <c r="A1698" s="75">
        <v>1694</v>
      </c>
      <c r="B1698" s="64">
        <v>14</v>
      </c>
      <c r="C1698" s="66" t="str">
        <f>IF(G1698=1,AQ1698," ")</f>
        <v>Yashica Marshall</v>
      </c>
      <c r="D1698" s="71"/>
      <c r="E1698" s="114">
        <v>1019</v>
      </c>
      <c r="F1698" s="80">
        <v>230</v>
      </c>
      <c r="G1698" s="58">
        <v>1</v>
      </c>
      <c r="H1698" s="58">
        <f>G1698</f>
        <v>1</v>
      </c>
      <c r="I1698" s="58" t="str">
        <f>IF(C1698=$AI$15,$AJ$15," ")</f>
        <v>DEM</v>
      </c>
      <c r="J1698" s="55" t="s">
        <v>104</v>
      </c>
      <c r="K1698" s="55" t="s">
        <v>100</v>
      </c>
      <c r="L1698" s="55"/>
      <c r="M1698" s="55"/>
      <c r="N1698" s="56"/>
      <c r="O1698" s="55"/>
      <c r="P1698" s="55"/>
      <c r="Q1698" s="55"/>
      <c r="R1698" s="55"/>
      <c r="S1698" s="55"/>
      <c r="T1698" s="54">
        <v>3</v>
      </c>
      <c r="U1698" s="53" t="s">
        <v>146</v>
      </c>
      <c r="V1698" s="40" t="s">
        <v>138</v>
      </c>
      <c r="W1698" s="15">
        <v>4</v>
      </c>
      <c r="X1698" s="15"/>
      <c r="Y1698" s="15"/>
      <c r="Z1698" s="15" t="s">
        <v>70</v>
      </c>
      <c r="AA1698" s="15"/>
      <c r="AH1698" s="67"/>
      <c r="AI1698"/>
      <c r="AJ1698" s="67"/>
      <c r="AK1698"/>
      <c r="AO1698" s="39">
        <f t="shared" si="64"/>
        <v>0</v>
      </c>
      <c r="AP1698" s="39"/>
      <c r="AQ1698" s="39" t="str">
        <f t="shared" si="65"/>
        <v>Yashica Marshall</v>
      </c>
    </row>
    <row r="1699" spans="1:43" thickBot="1" x14ac:dyDescent="0.3">
      <c r="A1699" s="75">
        <v>1695</v>
      </c>
      <c r="B1699" s="64">
        <v>15</v>
      </c>
      <c r="C1699" s="66" t="str">
        <f>IF(G1699=1,AQ1699," ")</f>
        <v>Monique Sheffield</v>
      </c>
      <c r="D1699" s="71"/>
      <c r="E1699" s="114">
        <v>1055</v>
      </c>
      <c r="F1699" s="80">
        <v>234</v>
      </c>
      <c r="G1699" s="58">
        <v>1</v>
      </c>
      <c r="H1699" s="58">
        <f>G1699</f>
        <v>1</v>
      </c>
      <c r="I1699" s="58" t="str">
        <f>IF(C1699=$AI$16,$AJ$16," ")</f>
        <v>DEM</v>
      </c>
      <c r="J1699" s="55" t="s">
        <v>104</v>
      </c>
      <c r="K1699" s="55" t="s">
        <v>100</v>
      </c>
      <c r="L1699" s="55"/>
      <c r="M1699" s="55"/>
      <c r="N1699" s="56"/>
      <c r="O1699" s="55"/>
      <c r="P1699" s="55"/>
      <c r="Q1699" s="55"/>
      <c r="R1699" s="55"/>
      <c r="S1699" s="55"/>
      <c r="T1699" s="54">
        <v>3</v>
      </c>
      <c r="U1699" s="53" t="s">
        <v>146</v>
      </c>
      <c r="V1699" s="40" t="s">
        <v>138</v>
      </c>
      <c r="W1699" s="15">
        <v>4</v>
      </c>
      <c r="X1699" s="15"/>
      <c r="Y1699" s="15"/>
      <c r="Z1699" s="15" t="s">
        <v>70</v>
      </c>
      <c r="AA1699" s="15"/>
      <c r="AH1699" s="67"/>
      <c r="AI1699"/>
      <c r="AJ1699" s="67"/>
      <c r="AK1699"/>
      <c r="AO1699" s="39">
        <f t="shared" si="64"/>
        <v>0</v>
      </c>
      <c r="AP1699" s="39"/>
      <c r="AQ1699" s="39" t="str">
        <f t="shared" si="65"/>
        <v>Monique Sheffield</v>
      </c>
    </row>
    <row r="1700" spans="1:43" ht="15" x14ac:dyDescent="0.25">
      <c r="A1700" s="75">
        <v>1696</v>
      </c>
      <c r="B1700" s="64">
        <v>16</v>
      </c>
      <c r="C1700" s="74" t="str">
        <f>IF(G1700=1,AQ1700,IF(G1700="BLK",$AI$17," "))</f>
        <v xml:space="preserve"> </v>
      </c>
      <c r="D1700" s="129"/>
      <c r="E1700" s="128"/>
      <c r="F1700" s="73"/>
      <c r="G1700" s="58"/>
      <c r="H1700" s="58"/>
      <c r="I1700" s="58" t="str">
        <f>IF(C1700=$AI$17,$AJ$17," ")</f>
        <v xml:space="preserve"> </v>
      </c>
      <c r="J1700" s="55"/>
      <c r="K1700" s="55" t="s">
        <v>100</v>
      </c>
      <c r="L1700" s="55"/>
      <c r="M1700" s="55"/>
      <c r="N1700" s="56"/>
      <c r="O1700" s="55"/>
      <c r="P1700" s="55"/>
      <c r="Q1700" s="55"/>
      <c r="R1700" s="55"/>
      <c r="S1700" s="55"/>
      <c r="T1700" s="54">
        <v>3</v>
      </c>
      <c r="U1700" s="53" t="s">
        <v>146</v>
      </c>
      <c r="V1700" s="40" t="s">
        <v>138</v>
      </c>
      <c r="W1700" s="15">
        <v>4</v>
      </c>
      <c r="X1700" s="15"/>
      <c r="Y1700" s="15"/>
      <c r="Z1700" s="15" t="s">
        <v>70</v>
      </c>
      <c r="AA1700" s="15"/>
      <c r="AH1700" s="67"/>
      <c r="AI1700"/>
      <c r="AJ1700" s="67"/>
      <c r="AK1700"/>
      <c r="AO1700" s="39">
        <f t="shared" si="64"/>
        <v>0</v>
      </c>
      <c r="AP1700" s="39"/>
      <c r="AQ1700" s="39" t="str">
        <f t="shared" si="65"/>
        <v>BLANK</v>
      </c>
    </row>
    <row r="1701" spans="1:43" ht="15" x14ac:dyDescent="0.25">
      <c r="A1701" s="75">
        <v>1697</v>
      </c>
      <c r="B1701" s="64">
        <v>17</v>
      </c>
      <c r="C1701" s="66" t="str">
        <f>IF(G1701=1,AQ1701," ")</f>
        <v xml:space="preserve"> </v>
      </c>
      <c r="D1701" s="65"/>
      <c r="E1701" s="55"/>
      <c r="F1701" s="56"/>
      <c r="G1701" s="58"/>
      <c r="H1701" s="58"/>
      <c r="I1701" s="58" t="str">
        <f>IF(C1701=$AI$18,$AJ$18," ")</f>
        <v xml:space="preserve"> </v>
      </c>
      <c r="J1701" s="55"/>
      <c r="K1701" s="55" t="s">
        <v>100</v>
      </c>
      <c r="L1701" s="55"/>
      <c r="M1701" s="55"/>
      <c r="N1701" s="56"/>
      <c r="O1701" s="55"/>
      <c r="P1701" s="55"/>
      <c r="Q1701" s="55"/>
      <c r="R1701" s="55"/>
      <c r="S1701" s="55"/>
      <c r="T1701" s="54">
        <v>3</v>
      </c>
      <c r="U1701" s="53" t="s">
        <v>146</v>
      </c>
      <c r="V1701" s="40" t="s">
        <v>138</v>
      </c>
      <c r="W1701" s="15">
        <v>4</v>
      </c>
      <c r="X1701" s="15"/>
      <c r="Y1701" s="15"/>
      <c r="Z1701" s="15" t="s">
        <v>70</v>
      </c>
      <c r="AA1701" s="15"/>
      <c r="AH1701" s="67"/>
      <c r="AI1701"/>
      <c r="AJ1701" s="67"/>
      <c r="AK1701"/>
      <c r="AO1701" s="39">
        <f t="shared" si="64"/>
        <v>0</v>
      </c>
      <c r="AP1701" s="39"/>
      <c r="AQ1701" s="39" t="str">
        <f t="shared" si="65"/>
        <v>BLANK</v>
      </c>
    </row>
    <row r="1702" spans="1:43" ht="15" x14ac:dyDescent="0.25">
      <c r="A1702" s="75">
        <v>1698</v>
      </c>
      <c r="B1702" s="64">
        <v>18</v>
      </c>
      <c r="C1702" s="66" t="str">
        <f>IF(G1702=1,AQ1702," ")</f>
        <v xml:space="preserve"> </v>
      </c>
      <c r="D1702" s="65"/>
      <c r="E1702" s="55"/>
      <c r="F1702" s="56"/>
      <c r="G1702" s="58"/>
      <c r="H1702" s="58"/>
      <c r="I1702" s="58" t="str">
        <f>IF(C1702=$AI$19,$AJ$19," ")</f>
        <v xml:space="preserve"> </v>
      </c>
      <c r="J1702" s="55"/>
      <c r="K1702" s="55" t="s">
        <v>100</v>
      </c>
      <c r="L1702" s="55"/>
      <c r="M1702" s="55"/>
      <c r="N1702" s="56"/>
      <c r="O1702" s="55"/>
      <c r="P1702" s="55"/>
      <c r="Q1702" s="55"/>
      <c r="R1702" s="55"/>
      <c r="S1702" s="55"/>
      <c r="T1702" s="54">
        <v>3</v>
      </c>
      <c r="U1702" s="53" t="s">
        <v>146</v>
      </c>
      <c r="V1702" s="40" t="s">
        <v>138</v>
      </c>
      <c r="W1702" s="15">
        <v>4</v>
      </c>
      <c r="X1702" s="15"/>
      <c r="Y1702" s="15"/>
      <c r="Z1702" s="15" t="s">
        <v>70</v>
      </c>
      <c r="AA1702" s="15"/>
      <c r="AH1702" s="67"/>
      <c r="AI1702"/>
      <c r="AJ1702" s="67"/>
      <c r="AK1702"/>
      <c r="AO1702" s="39">
        <f t="shared" si="64"/>
        <v>0</v>
      </c>
      <c r="AP1702" s="39"/>
      <c r="AQ1702" s="39" t="str">
        <f t="shared" si="65"/>
        <v>Write In</v>
      </c>
    </row>
    <row r="1703" spans="1:43" thickBot="1" x14ac:dyDescent="0.3">
      <c r="A1703" s="38">
        <v>1699</v>
      </c>
      <c r="B1703" s="64">
        <v>19</v>
      </c>
      <c r="C1703" s="66"/>
      <c r="D1703" s="65"/>
      <c r="E1703" s="55"/>
      <c r="F1703" s="56"/>
      <c r="G1703" s="58"/>
      <c r="H1703" s="58"/>
      <c r="I1703" s="58"/>
      <c r="J1703" s="55"/>
      <c r="K1703" s="55"/>
      <c r="L1703" s="55"/>
      <c r="M1703" s="55"/>
      <c r="N1703" s="56"/>
      <c r="O1703" s="55"/>
      <c r="P1703" s="55"/>
      <c r="Q1703" s="55"/>
      <c r="R1703" s="55"/>
      <c r="S1703" s="55"/>
      <c r="T1703" s="54">
        <v>3</v>
      </c>
      <c r="U1703" s="53" t="s">
        <v>146</v>
      </c>
      <c r="V1703" s="40" t="s">
        <v>136</v>
      </c>
      <c r="W1703" s="15">
        <v>24</v>
      </c>
      <c r="X1703" s="15"/>
      <c r="Y1703" s="15"/>
      <c r="Z1703" s="15" t="s">
        <v>70</v>
      </c>
      <c r="AA1703" s="15"/>
      <c r="AH1703" s="67"/>
      <c r="AI1703"/>
      <c r="AJ1703" s="67"/>
      <c r="AK1703"/>
      <c r="AO1703" s="39">
        <f t="shared" si="64"/>
        <v>0</v>
      </c>
      <c r="AP1703" s="39"/>
      <c r="AQ1703" s="39">
        <f t="shared" si="65"/>
        <v>0</v>
      </c>
    </row>
    <row r="1704" spans="1:43" ht="16.5" thickBot="1" x14ac:dyDescent="0.3">
      <c r="A1704" s="38">
        <v>1700</v>
      </c>
      <c r="B1704" s="64">
        <v>20</v>
      </c>
      <c r="C1704" s="74" t="s">
        <v>98</v>
      </c>
      <c r="D1704" s="71"/>
      <c r="E1704" s="58"/>
      <c r="F1704" s="73"/>
      <c r="G1704" s="59">
        <v>0</v>
      </c>
      <c r="H1704" s="59">
        <v>0</v>
      </c>
      <c r="I1704" s="58"/>
      <c r="J1704" s="55"/>
      <c r="K1704" s="55" t="s">
        <v>97</v>
      </c>
      <c r="L1704" s="55"/>
      <c r="M1704" s="55"/>
      <c r="N1704" s="56"/>
      <c r="O1704" s="55"/>
      <c r="P1704" s="55"/>
      <c r="Q1704" s="55"/>
      <c r="R1704" s="55"/>
      <c r="S1704" s="55"/>
      <c r="T1704" s="54">
        <v>3</v>
      </c>
      <c r="U1704" s="53" t="s">
        <v>146</v>
      </c>
      <c r="V1704" s="40" t="s">
        <v>136</v>
      </c>
      <c r="W1704" s="15">
        <v>24</v>
      </c>
      <c r="X1704" s="15"/>
      <c r="Y1704" s="15"/>
      <c r="Z1704" s="15" t="s">
        <v>70</v>
      </c>
      <c r="AA1704" s="15"/>
      <c r="AH1704" s="67"/>
      <c r="AI1704"/>
      <c r="AJ1704" s="67"/>
      <c r="AK1704"/>
      <c r="AO1704" s="39">
        <f t="shared" si="64"/>
        <v>0</v>
      </c>
      <c r="AP1704" s="39"/>
      <c r="AQ1704" s="39">
        <f t="shared" si="65"/>
        <v>0</v>
      </c>
    </row>
    <row r="1705" spans="1:43" ht="16.5" thickBot="1" x14ac:dyDescent="0.3">
      <c r="A1705" s="38">
        <v>1701</v>
      </c>
      <c r="B1705" s="64">
        <v>21</v>
      </c>
      <c r="C1705" s="74" t="s">
        <v>96</v>
      </c>
      <c r="D1705" s="71"/>
      <c r="E1705" s="58"/>
      <c r="F1705" s="73"/>
      <c r="G1705" s="59">
        <v>0</v>
      </c>
      <c r="H1705" s="59">
        <v>0</v>
      </c>
      <c r="I1705" s="58"/>
      <c r="J1705" s="55"/>
      <c r="K1705" s="55" t="s">
        <v>95</v>
      </c>
      <c r="L1705" s="55"/>
      <c r="M1705" s="55"/>
      <c r="N1705" s="56"/>
      <c r="O1705" s="55"/>
      <c r="P1705" s="55"/>
      <c r="Q1705" s="55"/>
      <c r="R1705" s="55"/>
      <c r="S1705" s="55"/>
      <c r="T1705" s="54">
        <v>3</v>
      </c>
      <c r="U1705" s="53" t="s">
        <v>146</v>
      </c>
      <c r="V1705" s="40" t="s">
        <v>136</v>
      </c>
      <c r="W1705" s="15">
        <v>24</v>
      </c>
      <c r="X1705" s="15"/>
      <c r="Y1705" s="15"/>
      <c r="Z1705" s="15" t="s">
        <v>70</v>
      </c>
      <c r="AA1705" s="15"/>
      <c r="AH1705" s="67"/>
      <c r="AI1705"/>
      <c r="AJ1705" s="67"/>
      <c r="AK1705"/>
      <c r="AO1705" s="39">
        <f t="shared" si="64"/>
        <v>0</v>
      </c>
      <c r="AP1705" s="39"/>
      <c r="AQ1705" s="39">
        <f t="shared" si="65"/>
        <v>0</v>
      </c>
    </row>
    <row r="1706" spans="1:43" ht="16.5" thickBot="1" x14ac:dyDescent="0.3">
      <c r="A1706" s="38">
        <v>1702</v>
      </c>
      <c r="B1706" s="64">
        <v>22</v>
      </c>
      <c r="C1706" s="74" t="s">
        <v>77</v>
      </c>
      <c r="D1706" s="71"/>
      <c r="E1706" s="58">
        <v>1066</v>
      </c>
      <c r="F1706" s="80">
        <v>237</v>
      </c>
      <c r="G1706" s="59">
        <v>0</v>
      </c>
      <c r="H1706" s="58">
        <v>1</v>
      </c>
      <c r="I1706" s="58" t="s">
        <v>107</v>
      </c>
      <c r="J1706" s="55"/>
      <c r="K1706" s="55" t="s">
        <v>93</v>
      </c>
      <c r="L1706" s="55"/>
      <c r="M1706" s="55"/>
      <c r="N1706" s="56"/>
      <c r="O1706" s="55"/>
      <c r="P1706" s="55"/>
      <c r="Q1706" s="55"/>
      <c r="R1706" s="55"/>
      <c r="S1706" s="55"/>
      <c r="T1706" s="54">
        <v>3</v>
      </c>
      <c r="U1706" s="53" t="s">
        <v>146</v>
      </c>
      <c r="V1706" s="40" t="s">
        <v>136</v>
      </c>
      <c r="W1706" s="15">
        <v>24</v>
      </c>
      <c r="X1706" s="15"/>
      <c r="Y1706" s="15"/>
      <c r="Z1706" s="15" t="s">
        <v>70</v>
      </c>
      <c r="AA1706" s="15"/>
      <c r="AH1706" s="67"/>
      <c r="AI1706"/>
      <c r="AJ1706" s="67"/>
      <c r="AK1706"/>
      <c r="AO1706" s="39">
        <f t="shared" si="64"/>
        <v>0</v>
      </c>
      <c r="AP1706" s="39"/>
      <c r="AQ1706" s="39">
        <f t="shared" si="65"/>
        <v>0</v>
      </c>
    </row>
    <row r="1707" spans="1:43" ht="16.5" thickBot="1" x14ac:dyDescent="0.3">
      <c r="A1707" s="38">
        <v>1703</v>
      </c>
      <c r="B1707" s="64">
        <v>23</v>
      </c>
      <c r="C1707" s="74" t="s">
        <v>77</v>
      </c>
      <c r="D1707" s="71"/>
      <c r="E1707" s="55">
        <v>1066</v>
      </c>
      <c r="F1707" s="80">
        <v>238</v>
      </c>
      <c r="G1707" s="59">
        <v>0</v>
      </c>
      <c r="H1707" s="58">
        <v>1</v>
      </c>
      <c r="I1707" s="58" t="s">
        <v>105</v>
      </c>
      <c r="J1707" s="55"/>
      <c r="K1707" s="55" t="s">
        <v>77</v>
      </c>
      <c r="L1707" s="55"/>
      <c r="M1707" s="55"/>
      <c r="N1707" s="56"/>
      <c r="O1707" s="55"/>
      <c r="P1707" s="55"/>
      <c r="Q1707" s="55"/>
      <c r="R1707" s="55"/>
      <c r="S1707" s="55"/>
      <c r="T1707" s="54">
        <v>3</v>
      </c>
      <c r="U1707" s="53" t="s">
        <v>146</v>
      </c>
      <c r="V1707" s="40" t="s">
        <v>136</v>
      </c>
      <c r="W1707" s="15">
        <v>24</v>
      </c>
      <c r="X1707" s="15"/>
      <c r="Y1707" s="15"/>
      <c r="Z1707" s="15" t="s">
        <v>70</v>
      </c>
      <c r="AA1707" s="15"/>
      <c r="AH1707" s="67"/>
      <c r="AI1707"/>
      <c r="AJ1707" s="67"/>
      <c r="AK1707"/>
      <c r="AO1707" s="39">
        <f t="shared" si="64"/>
        <v>0</v>
      </c>
      <c r="AP1707" s="39"/>
      <c r="AQ1707" s="39">
        <f t="shared" si="65"/>
        <v>0</v>
      </c>
    </row>
    <row r="1708" spans="1:43" ht="16.5" thickBot="1" x14ac:dyDescent="0.3">
      <c r="A1708" s="38">
        <v>1704</v>
      </c>
      <c r="B1708" s="64">
        <v>24</v>
      </c>
      <c r="C1708" s="72" t="s">
        <v>92</v>
      </c>
      <c r="D1708" s="71"/>
      <c r="E1708" s="68"/>
      <c r="F1708" s="70"/>
      <c r="G1708" s="59">
        <v>0</v>
      </c>
      <c r="H1708" s="58">
        <v>0</v>
      </c>
      <c r="I1708" s="69"/>
      <c r="J1708" s="68"/>
      <c r="K1708" s="68" t="s">
        <v>91</v>
      </c>
      <c r="L1708" s="55"/>
      <c r="M1708" s="55"/>
      <c r="N1708" s="56"/>
      <c r="O1708" s="55"/>
      <c r="P1708" s="55"/>
      <c r="Q1708" s="55"/>
      <c r="R1708" s="55"/>
      <c r="S1708" s="55"/>
      <c r="T1708" s="54">
        <v>3</v>
      </c>
      <c r="U1708" s="53" t="s">
        <v>146</v>
      </c>
      <c r="V1708" s="40" t="s">
        <v>136</v>
      </c>
      <c r="W1708" s="15">
        <v>24</v>
      </c>
      <c r="X1708" s="15"/>
      <c r="Y1708" s="15"/>
      <c r="Z1708" s="15" t="s">
        <v>70</v>
      </c>
      <c r="AA1708" s="15"/>
      <c r="AH1708" s="67"/>
      <c r="AI1708"/>
      <c r="AJ1708" s="67"/>
      <c r="AK1708"/>
      <c r="AO1708" s="39">
        <f t="shared" si="64"/>
        <v>0</v>
      </c>
      <c r="AP1708" s="39"/>
      <c r="AQ1708" s="39">
        <f t="shared" si="65"/>
        <v>0</v>
      </c>
    </row>
    <row r="1709" spans="1:43" x14ac:dyDescent="0.25">
      <c r="A1709" s="38">
        <v>1705</v>
      </c>
      <c r="B1709" s="64">
        <v>25</v>
      </c>
      <c r="C1709" s="66"/>
      <c r="D1709" s="65"/>
      <c r="E1709" s="55"/>
      <c r="F1709" s="56"/>
      <c r="G1709" s="59"/>
      <c r="H1709" s="58"/>
      <c r="I1709" s="58"/>
      <c r="J1709" s="55"/>
      <c r="K1709" s="55"/>
      <c r="L1709" s="55"/>
      <c r="M1709" s="55"/>
      <c r="N1709" s="56"/>
      <c r="O1709" s="55"/>
      <c r="P1709" s="55"/>
      <c r="Q1709" s="55"/>
      <c r="R1709" s="55"/>
      <c r="S1709" s="55"/>
      <c r="T1709" s="54">
        <v>3</v>
      </c>
      <c r="U1709" s="53" t="s">
        <v>146</v>
      </c>
      <c r="V1709" s="40" t="s">
        <v>136</v>
      </c>
      <c r="W1709" s="15">
        <v>24</v>
      </c>
      <c r="X1709" s="15"/>
      <c r="Y1709" s="15"/>
      <c r="Z1709" s="15" t="s">
        <v>70</v>
      </c>
      <c r="AA1709" s="15"/>
      <c r="AH1709" s="67"/>
      <c r="AI1709"/>
      <c r="AJ1709" s="67"/>
      <c r="AK1709"/>
      <c r="AO1709" s="39">
        <f t="shared" si="64"/>
        <v>0</v>
      </c>
      <c r="AP1709" s="39"/>
      <c r="AQ1709" s="39">
        <f t="shared" si="65"/>
        <v>0</v>
      </c>
    </row>
    <row r="1710" spans="1:43" x14ac:dyDescent="0.25">
      <c r="A1710" s="38">
        <v>1706</v>
      </c>
      <c r="B1710" s="64">
        <v>26</v>
      </c>
      <c r="C1710" s="63" t="s">
        <v>90</v>
      </c>
      <c r="D1710" s="62"/>
      <c r="E1710" s="61">
        <f>SUBTOTAL(9,G1685:G1708)</f>
        <v>9</v>
      </c>
      <c r="F1710" s="60"/>
      <c r="G1710" s="59"/>
      <c r="H1710" s="58"/>
      <c r="I1710" s="57"/>
      <c r="J1710" s="55"/>
      <c r="K1710" s="55" t="s">
        <v>89</v>
      </c>
      <c r="L1710" s="55"/>
      <c r="M1710" s="55"/>
      <c r="N1710" s="56"/>
      <c r="O1710" s="55"/>
      <c r="P1710" s="55"/>
      <c r="Q1710" s="55"/>
      <c r="R1710" s="55"/>
      <c r="S1710" s="55"/>
      <c r="T1710" s="54">
        <v>3</v>
      </c>
      <c r="U1710" s="53" t="s">
        <v>146</v>
      </c>
      <c r="V1710" s="40" t="s">
        <v>136</v>
      </c>
      <c r="W1710" s="15">
        <v>24</v>
      </c>
      <c r="X1710" s="15"/>
      <c r="Y1710" s="15"/>
      <c r="Z1710" s="15" t="s">
        <v>70</v>
      </c>
      <c r="AA1710" s="15"/>
      <c r="AH1710" s="67"/>
      <c r="AI1710"/>
      <c r="AJ1710" s="67"/>
      <c r="AK1710"/>
      <c r="AO1710" s="39">
        <f t="shared" si="64"/>
        <v>0</v>
      </c>
      <c r="AP1710" s="39"/>
      <c r="AQ1710" s="39">
        <f t="shared" si="65"/>
        <v>0</v>
      </c>
    </row>
    <row r="1711" spans="1:43" ht="16.5" thickBot="1" x14ac:dyDescent="0.3">
      <c r="A1711" s="38">
        <v>1707</v>
      </c>
      <c r="B1711" s="52">
        <v>27</v>
      </c>
      <c r="C1711" s="51" t="s">
        <v>88</v>
      </c>
      <c r="D1711" s="50"/>
      <c r="E1711" s="49">
        <f>SUBTOTAL(9,H1685:H1708)</f>
        <v>12</v>
      </c>
      <c r="F1711" s="48">
        <f>SUBTOTAL(9,H1685:H1689)+SUBTOTAL(9,H1696:H1699)</f>
        <v>9</v>
      </c>
      <c r="G1711" s="47"/>
      <c r="H1711" s="46"/>
      <c r="I1711" s="46"/>
      <c r="J1711" s="45"/>
      <c r="K1711" s="43" t="s">
        <v>87</v>
      </c>
      <c r="L1711" s="43"/>
      <c r="M1711" s="43"/>
      <c r="N1711" s="44"/>
      <c r="O1711" s="43"/>
      <c r="P1711" s="43"/>
      <c r="Q1711" s="43"/>
      <c r="R1711" s="43"/>
      <c r="S1711" s="43"/>
      <c r="T1711" s="42">
        <v>3</v>
      </c>
      <c r="U1711" s="106" t="s">
        <v>146</v>
      </c>
      <c r="V1711" s="40" t="s">
        <v>136</v>
      </c>
      <c r="W1711" s="15">
        <v>24</v>
      </c>
      <c r="X1711" s="15"/>
      <c r="Y1711" s="15"/>
      <c r="Z1711" s="15" t="s">
        <v>70</v>
      </c>
      <c r="AA1711" s="15"/>
      <c r="AH1711" s="67"/>
      <c r="AI1711"/>
      <c r="AJ1711" s="67"/>
      <c r="AK1711"/>
      <c r="AO1711" s="39">
        <f t="shared" si="64"/>
        <v>0</v>
      </c>
      <c r="AP1711" s="39"/>
      <c r="AQ1711" s="39">
        <f t="shared" si="65"/>
        <v>0</v>
      </c>
    </row>
    <row r="1712" spans="1:43" ht="16.5" thickBot="1" x14ac:dyDescent="0.3">
      <c r="A1712" s="38">
        <v>1708</v>
      </c>
      <c r="G1712" s="13"/>
      <c r="U1712" s="2" t="s">
        <v>83</v>
      </c>
      <c r="V1712" s="40"/>
      <c r="W1712" s="15"/>
      <c r="X1712" s="15"/>
      <c r="Y1712" s="15"/>
      <c r="Z1712" s="15" t="s">
        <v>70</v>
      </c>
      <c r="AA1712" s="15"/>
      <c r="AH1712" s="67"/>
      <c r="AI1712"/>
      <c r="AJ1712" s="67"/>
      <c r="AK1712"/>
      <c r="AO1712" s="39">
        <f t="shared" si="64"/>
        <v>0</v>
      </c>
      <c r="AP1712" s="39"/>
      <c r="AQ1712" s="39">
        <f t="shared" si="65"/>
        <v>0</v>
      </c>
    </row>
    <row r="1713" spans="1:43" x14ac:dyDescent="0.25">
      <c r="A1713" s="38">
        <v>1709</v>
      </c>
      <c r="B1713" s="105">
        <v>1</v>
      </c>
      <c r="C1713" s="104" t="s">
        <v>5</v>
      </c>
      <c r="D1713" s="103"/>
      <c r="E1713" s="101"/>
      <c r="F1713" s="102"/>
      <c r="G1713" s="101" t="s">
        <v>137</v>
      </c>
      <c r="H1713" s="98"/>
      <c r="I1713" s="98"/>
      <c r="J1713" s="98"/>
      <c r="K1713" s="100" t="s">
        <v>118</v>
      </c>
      <c r="L1713" s="126"/>
      <c r="M1713" s="126"/>
      <c r="N1713" s="127"/>
      <c r="O1713" s="126"/>
      <c r="P1713" s="98"/>
      <c r="Q1713" s="98"/>
      <c r="R1713" s="98"/>
      <c r="S1713" s="98"/>
      <c r="T1713" s="97">
        <v>2</v>
      </c>
      <c r="U1713" s="96" t="s">
        <v>137</v>
      </c>
      <c r="V1713" s="40" t="s">
        <v>145</v>
      </c>
      <c r="W1713" s="15"/>
      <c r="X1713" s="15"/>
      <c r="Y1713" s="15"/>
      <c r="Z1713" s="15" t="s">
        <v>70</v>
      </c>
      <c r="AA1713" s="15"/>
      <c r="AH1713" s="67"/>
      <c r="AI1713"/>
      <c r="AJ1713" s="67"/>
      <c r="AK1713"/>
      <c r="AO1713" s="39">
        <f t="shared" si="64"/>
        <v>0</v>
      </c>
      <c r="AP1713" s="39"/>
      <c r="AQ1713" s="39">
        <f t="shared" si="65"/>
        <v>0</v>
      </c>
    </row>
    <row r="1714" spans="1:43" ht="16.5" thickBot="1" x14ac:dyDescent="0.3">
      <c r="A1714" s="38">
        <v>1710</v>
      </c>
      <c r="B1714" s="64">
        <v>2</v>
      </c>
      <c r="C1714" s="66" t="s">
        <v>116</v>
      </c>
      <c r="D1714" s="65"/>
      <c r="E1714" s="55"/>
      <c r="F1714" s="56"/>
      <c r="H1714" s="55"/>
      <c r="I1714" s="58"/>
      <c r="J1714" s="55"/>
      <c r="K1714" s="125" t="s">
        <v>115</v>
      </c>
      <c r="L1714" s="123"/>
      <c r="M1714" s="123"/>
      <c r="N1714" s="124"/>
      <c r="O1714" s="123"/>
      <c r="P1714" s="122"/>
      <c r="Q1714" s="55"/>
      <c r="R1714" s="55"/>
      <c r="S1714" s="55"/>
      <c r="T1714" s="54">
        <v>2</v>
      </c>
      <c r="U1714" s="53" t="s">
        <v>137</v>
      </c>
      <c r="V1714" s="40" t="s">
        <v>144</v>
      </c>
      <c r="W1714" s="15"/>
      <c r="X1714" s="15"/>
      <c r="Y1714" s="15"/>
      <c r="Z1714" s="15" t="s">
        <v>70</v>
      </c>
      <c r="AA1714" s="15"/>
      <c r="AH1714" s="67"/>
      <c r="AI1714"/>
      <c r="AJ1714" s="67"/>
      <c r="AK1714"/>
      <c r="AL1714" s="93"/>
      <c r="AM1714" s="93"/>
      <c r="AO1714" s="39">
        <f t="shared" si="64"/>
        <v>0</v>
      </c>
      <c r="AP1714" s="39"/>
      <c r="AQ1714" s="39">
        <f t="shared" si="65"/>
        <v>0</v>
      </c>
    </row>
    <row r="1715" spans="1:43" ht="21.75" thickBot="1" x14ac:dyDescent="0.3">
      <c r="A1715" s="38">
        <v>1711</v>
      </c>
      <c r="B1715" s="64">
        <v>3</v>
      </c>
      <c r="C1715" s="92" t="s">
        <v>113</v>
      </c>
      <c r="D1715" s="91" t="s">
        <v>112</v>
      </c>
      <c r="E1715" s="87" t="s">
        <v>111</v>
      </c>
      <c r="F1715" s="90" t="s">
        <v>110</v>
      </c>
      <c r="G1715" s="89"/>
      <c r="H1715" s="86"/>
      <c r="I1715" s="87"/>
      <c r="J1715" s="86"/>
      <c r="K1715" s="86" t="s">
        <v>103</v>
      </c>
      <c r="L1715" s="120">
        <v>1017</v>
      </c>
      <c r="M1715" s="120">
        <v>1062</v>
      </c>
      <c r="N1715" s="121"/>
      <c r="O1715" s="120"/>
      <c r="P1715" s="109" t="s">
        <v>109</v>
      </c>
      <c r="Q1715" s="116">
        <v>2</v>
      </c>
      <c r="R1715" s="87"/>
      <c r="S1715" s="86"/>
      <c r="T1715" s="85">
        <v>2</v>
      </c>
      <c r="U1715" s="84" t="s">
        <v>137</v>
      </c>
      <c r="V1715" s="40" t="s">
        <v>138</v>
      </c>
      <c r="W1715" s="15">
        <v>2</v>
      </c>
      <c r="X1715" s="15"/>
      <c r="Y1715" s="15"/>
      <c r="Z1715" s="15" t="s">
        <v>70</v>
      </c>
      <c r="AA1715" s="15"/>
      <c r="AH1715" s="67"/>
      <c r="AI1715"/>
      <c r="AJ1715" s="67"/>
      <c r="AK1715"/>
      <c r="AL1715" s="93"/>
      <c r="AM1715" s="93"/>
      <c r="AO1715" s="39" t="str">
        <f t="shared" si="64"/>
        <v>BOC District 2</v>
      </c>
      <c r="AP1715" s="39"/>
      <c r="AQ1715" s="39">
        <f t="shared" si="65"/>
        <v>0</v>
      </c>
    </row>
    <row r="1716" spans="1:43" thickBot="1" x14ac:dyDescent="0.3">
      <c r="A1716" s="38">
        <v>1712</v>
      </c>
      <c r="B1716" s="64">
        <v>4</v>
      </c>
      <c r="C1716" s="66" t="str">
        <f>IF(G1716=1,AO1716," ")</f>
        <v xml:space="preserve">Alicia Adams </v>
      </c>
      <c r="D1716" s="71"/>
      <c r="E1716" s="108">
        <v>1017</v>
      </c>
      <c r="F1716" s="80">
        <v>241</v>
      </c>
      <c r="G1716" s="58">
        <v>1</v>
      </c>
      <c r="H1716" s="58">
        <v>1</v>
      </c>
      <c r="I1716" s="58" t="str">
        <f>IF(C1716=$AI$5,$AJ$5," ")</f>
        <v>REP</v>
      </c>
      <c r="J1716" s="55" t="s">
        <v>104</v>
      </c>
      <c r="K1716" s="55" t="s">
        <v>103</v>
      </c>
      <c r="L1716" s="55"/>
      <c r="M1716" s="55"/>
      <c r="N1716" s="56"/>
      <c r="O1716" s="55"/>
      <c r="P1716" s="55"/>
      <c r="Q1716" s="55"/>
      <c r="R1716" s="55"/>
      <c r="S1716" s="55"/>
      <c r="T1716" s="54">
        <v>2</v>
      </c>
      <c r="U1716" s="53" t="s">
        <v>137</v>
      </c>
      <c r="V1716" s="40" t="s">
        <v>138</v>
      </c>
      <c r="W1716" s="15">
        <v>2</v>
      </c>
      <c r="X1716" s="15"/>
      <c r="Y1716" s="15"/>
      <c r="Z1716" s="15" t="s">
        <v>70</v>
      </c>
      <c r="AA1716" s="15"/>
      <c r="AI1716"/>
      <c r="AJ1716" s="67"/>
      <c r="AK1716"/>
      <c r="AL1716" s="93"/>
      <c r="AM1716" s="93"/>
      <c r="AO1716" s="39" t="str">
        <f t="shared" si="64"/>
        <v xml:space="preserve">Alicia Adams </v>
      </c>
      <c r="AP1716" s="39"/>
      <c r="AQ1716" s="39">
        <f t="shared" si="65"/>
        <v>0</v>
      </c>
    </row>
    <row r="1717" spans="1:43" thickBot="1" x14ac:dyDescent="0.3">
      <c r="A1717" s="38">
        <v>1713</v>
      </c>
      <c r="B1717" s="64">
        <v>5</v>
      </c>
      <c r="C1717" s="66" t="str">
        <f>IF(G1717=1,AO1717," ")</f>
        <v>Erick Allen</v>
      </c>
      <c r="D1717" s="71"/>
      <c r="E1717" s="107">
        <v>1017</v>
      </c>
      <c r="F1717" s="80">
        <v>242</v>
      </c>
      <c r="G1717" s="58">
        <v>1</v>
      </c>
      <c r="H1717" s="58">
        <f>G1717</f>
        <v>1</v>
      </c>
      <c r="I1717" s="58" t="str">
        <f>IF(C1717=$AI$6,$AJ$6," ")</f>
        <v>DEM</v>
      </c>
      <c r="J1717" s="55" t="s">
        <v>104</v>
      </c>
      <c r="K1717" s="55" t="s">
        <v>103</v>
      </c>
      <c r="L1717" s="55"/>
      <c r="M1717" s="55"/>
      <c r="N1717" s="56"/>
      <c r="O1717" s="55"/>
      <c r="P1717" s="55"/>
      <c r="Q1717" s="55"/>
      <c r="R1717" s="55"/>
      <c r="S1717" s="55"/>
      <c r="T1717" s="54">
        <v>2</v>
      </c>
      <c r="U1717" s="53" t="s">
        <v>137</v>
      </c>
      <c r="V1717" s="40" t="s">
        <v>138</v>
      </c>
      <c r="W1717" s="15">
        <v>2</v>
      </c>
      <c r="X1717" s="15"/>
      <c r="Y1717" s="15"/>
      <c r="Z1717" s="15" t="s">
        <v>70</v>
      </c>
      <c r="AA1717" s="15"/>
      <c r="AI1717"/>
      <c r="AJ1717" s="67"/>
      <c r="AK1717"/>
      <c r="AL1717" s="93"/>
      <c r="AM1717" s="93"/>
      <c r="AO1717" s="39" t="str">
        <f t="shared" si="64"/>
        <v>Erick Allen</v>
      </c>
      <c r="AP1717" s="39"/>
      <c r="AQ1717" s="39">
        <f t="shared" si="65"/>
        <v>0</v>
      </c>
    </row>
    <row r="1718" spans="1:43" thickBot="1" x14ac:dyDescent="0.3">
      <c r="A1718" s="38">
        <v>1714</v>
      </c>
      <c r="B1718" s="64">
        <v>6</v>
      </c>
      <c r="C1718" s="66" t="str">
        <f>IF(G1718=1,AO1718," ")</f>
        <v>Jaha V. Howard</v>
      </c>
      <c r="D1718" s="71"/>
      <c r="E1718" s="107">
        <v>1062</v>
      </c>
      <c r="F1718" s="80">
        <v>246</v>
      </c>
      <c r="G1718" s="58">
        <v>1</v>
      </c>
      <c r="H1718" s="58">
        <f>G1718</f>
        <v>1</v>
      </c>
      <c r="I1718" s="58" t="str">
        <f>IF(C1718=$AI$7,$AJ$7," ")</f>
        <v>DEM</v>
      </c>
      <c r="J1718" s="55" t="s">
        <v>104</v>
      </c>
      <c r="K1718" s="55" t="s">
        <v>103</v>
      </c>
      <c r="L1718" s="55"/>
      <c r="M1718" s="55"/>
      <c r="N1718" s="56"/>
      <c r="O1718" s="55"/>
      <c r="P1718" s="55"/>
      <c r="Q1718" s="55"/>
      <c r="R1718" s="55"/>
      <c r="S1718" s="55"/>
      <c r="T1718" s="54">
        <v>2</v>
      </c>
      <c r="U1718" s="53" t="s">
        <v>137</v>
      </c>
      <c r="V1718" s="40" t="s">
        <v>138</v>
      </c>
      <c r="W1718" s="15">
        <v>2</v>
      </c>
      <c r="X1718" s="15"/>
      <c r="Y1718" s="15"/>
      <c r="Z1718" s="15" t="s">
        <v>70</v>
      </c>
      <c r="AA1718" s="15"/>
      <c r="AB1718" s="4">
        <v>239</v>
      </c>
      <c r="AC1718" s="5" t="s">
        <v>142</v>
      </c>
      <c r="AD1718" s="83" t="s">
        <v>107</v>
      </c>
      <c r="AI1718"/>
      <c r="AJ1718" s="67"/>
      <c r="AK1718"/>
      <c r="AO1718" s="39" t="str">
        <f t="shared" si="64"/>
        <v>Jaha V. Howard</v>
      </c>
      <c r="AP1718" s="39"/>
      <c r="AQ1718" s="39">
        <f t="shared" si="65"/>
        <v>0</v>
      </c>
    </row>
    <row r="1719" spans="1:43" thickBot="1" x14ac:dyDescent="0.3">
      <c r="A1719" s="38">
        <v>1715</v>
      </c>
      <c r="B1719" s="64">
        <v>7</v>
      </c>
      <c r="C1719" s="66" t="str">
        <f>IF(G1719=1,AO1719," ")</f>
        <v>Tanisha Whorton</v>
      </c>
      <c r="D1719" s="71"/>
      <c r="E1719" s="107">
        <v>1062</v>
      </c>
      <c r="F1719" s="80">
        <v>246</v>
      </c>
      <c r="G1719" s="58">
        <v>1</v>
      </c>
      <c r="H1719" s="58">
        <f>G1719</f>
        <v>1</v>
      </c>
      <c r="I1719" s="58" t="str">
        <f>IF(C1719=$AI$8,$AJ$8," ")</f>
        <v>DEM</v>
      </c>
      <c r="J1719" s="55" t="s">
        <v>104</v>
      </c>
      <c r="K1719" s="55" t="s">
        <v>103</v>
      </c>
      <c r="L1719" s="55"/>
      <c r="M1719" s="55"/>
      <c r="N1719" s="56"/>
      <c r="O1719" s="55"/>
      <c r="P1719" s="55"/>
      <c r="Q1719" s="55"/>
      <c r="R1719" s="55"/>
      <c r="S1719" s="55"/>
      <c r="T1719" s="54">
        <v>2</v>
      </c>
      <c r="U1719" s="53" t="s">
        <v>137</v>
      </c>
      <c r="V1719" s="40" t="s">
        <v>138</v>
      </c>
      <c r="W1719" s="15">
        <v>2</v>
      </c>
      <c r="X1719" s="15"/>
      <c r="Y1719" s="15"/>
      <c r="Z1719" s="15" t="s">
        <v>70</v>
      </c>
      <c r="AA1719" s="15"/>
      <c r="AB1719" s="4">
        <v>241</v>
      </c>
      <c r="AC1719" s="5" t="s">
        <v>141</v>
      </c>
      <c r="AD1719" s="83" t="s">
        <v>107</v>
      </c>
      <c r="AI1719"/>
      <c r="AJ1719" s="67"/>
      <c r="AK1719"/>
      <c r="AO1719" s="39" t="str">
        <f t="shared" si="64"/>
        <v>Tanisha Whorton</v>
      </c>
      <c r="AP1719" s="39"/>
      <c r="AQ1719" s="39">
        <f t="shared" si="65"/>
        <v>0</v>
      </c>
    </row>
    <row r="1720" spans="1:43" thickBot="1" x14ac:dyDescent="0.3">
      <c r="A1720" s="38">
        <v>1716</v>
      </c>
      <c r="B1720" s="64">
        <v>8</v>
      </c>
      <c r="C1720" s="66" t="str">
        <f>IF(G1720=1,AO1720," ")</f>
        <v>Tracy Stevenson</v>
      </c>
      <c r="D1720" s="71"/>
      <c r="E1720" s="107">
        <v>1062</v>
      </c>
      <c r="F1720" s="80">
        <v>246</v>
      </c>
      <c r="G1720" s="58">
        <v>1</v>
      </c>
      <c r="H1720" s="58">
        <f>G1720</f>
        <v>1</v>
      </c>
      <c r="I1720" s="58" t="str">
        <f>IF(C1720=$AI$9,$AJ$9," ")</f>
        <v>DEM</v>
      </c>
      <c r="J1720" s="55" t="s">
        <v>104</v>
      </c>
      <c r="K1720" s="55" t="s">
        <v>103</v>
      </c>
      <c r="L1720" s="55"/>
      <c r="M1720" s="55"/>
      <c r="N1720" s="56"/>
      <c r="O1720" s="55"/>
      <c r="P1720" s="55"/>
      <c r="Q1720" s="55"/>
      <c r="R1720" s="55"/>
      <c r="S1720" s="55"/>
      <c r="T1720" s="54">
        <v>2</v>
      </c>
      <c r="U1720" s="53" t="s">
        <v>137</v>
      </c>
      <c r="V1720" s="40" t="s">
        <v>138</v>
      </c>
      <c r="W1720" s="15">
        <v>2</v>
      </c>
      <c r="X1720" s="15"/>
      <c r="Y1720" s="15"/>
      <c r="Z1720" s="15" t="s">
        <v>70</v>
      </c>
      <c r="AA1720" s="15"/>
      <c r="AB1720" s="4">
        <v>243</v>
      </c>
      <c r="AC1720" s="5" t="s">
        <v>140</v>
      </c>
      <c r="AD1720" s="83" t="s">
        <v>107</v>
      </c>
      <c r="AI1720"/>
      <c r="AJ1720" s="67"/>
      <c r="AK1720"/>
      <c r="AO1720" s="39" t="str">
        <f t="shared" si="64"/>
        <v>Tracy Stevenson</v>
      </c>
      <c r="AP1720" s="39"/>
      <c r="AQ1720" s="39">
        <f t="shared" si="65"/>
        <v>0</v>
      </c>
    </row>
    <row r="1721" spans="1:43" thickBot="1" x14ac:dyDescent="0.3">
      <c r="A1721" s="38">
        <v>1717</v>
      </c>
      <c r="B1721" s="64">
        <v>9</v>
      </c>
      <c r="C1721" s="66" t="s">
        <v>143</v>
      </c>
      <c r="D1721" s="71"/>
      <c r="E1721" s="68">
        <v>1062</v>
      </c>
      <c r="F1721" s="119">
        <v>245</v>
      </c>
      <c r="G1721" s="58">
        <v>0</v>
      </c>
      <c r="H1721" s="58">
        <v>1</v>
      </c>
      <c r="I1721" s="58" t="s">
        <v>107</v>
      </c>
      <c r="J1721" s="55" t="s">
        <v>104</v>
      </c>
      <c r="K1721" s="55" t="s">
        <v>103</v>
      </c>
      <c r="L1721" s="55"/>
      <c r="M1721" s="55"/>
      <c r="N1721" s="56"/>
      <c r="O1721" s="55"/>
      <c r="P1721" s="55"/>
      <c r="Q1721" s="55"/>
      <c r="R1721" s="55"/>
      <c r="S1721" s="55"/>
      <c r="T1721" s="54">
        <v>2</v>
      </c>
      <c r="U1721" s="53" t="s">
        <v>137</v>
      </c>
      <c r="V1721" s="40" t="s">
        <v>138</v>
      </c>
      <c r="W1721" s="15">
        <v>2</v>
      </c>
      <c r="X1721" s="15"/>
      <c r="Y1721" s="15"/>
      <c r="Z1721" s="15" t="s">
        <v>70</v>
      </c>
      <c r="AA1721" s="15"/>
      <c r="AB1721" s="4">
        <v>245</v>
      </c>
      <c r="AC1721" s="5" t="s">
        <v>139</v>
      </c>
      <c r="AD1721" s="83" t="s">
        <v>107</v>
      </c>
      <c r="AH1721" s="67"/>
      <c r="AI1721"/>
      <c r="AJ1721" s="67"/>
      <c r="AK1721"/>
      <c r="AO1721" s="39" t="str">
        <f t="shared" si="64"/>
        <v>BLANK</v>
      </c>
      <c r="AP1721" s="39"/>
      <c r="AQ1721" s="39">
        <f t="shared" si="65"/>
        <v>0</v>
      </c>
    </row>
    <row r="1722" spans="1:43" thickBot="1" x14ac:dyDescent="0.3">
      <c r="A1722" s="38">
        <v>1718</v>
      </c>
      <c r="B1722" s="64">
        <v>10</v>
      </c>
      <c r="C1722" s="66" t="str">
        <f>IF(G1722=1,AO1722," ")</f>
        <v xml:space="preserve"> </v>
      </c>
      <c r="D1722" s="65"/>
      <c r="E1722" s="55"/>
      <c r="F1722" s="56"/>
      <c r="G1722" s="58"/>
      <c r="H1722" s="58"/>
      <c r="I1722" s="58" t="str">
        <f>IF(C1722=$AI$10,$AJ$10," ")</f>
        <v xml:space="preserve"> </v>
      </c>
      <c r="J1722" s="55"/>
      <c r="K1722" s="55" t="s">
        <v>103</v>
      </c>
      <c r="L1722" s="55"/>
      <c r="M1722" s="55"/>
      <c r="N1722" s="56"/>
      <c r="O1722" s="55"/>
      <c r="P1722" s="55"/>
      <c r="Q1722" s="55"/>
      <c r="R1722" s="55"/>
      <c r="S1722" s="55"/>
      <c r="T1722" s="54">
        <v>2</v>
      </c>
      <c r="U1722" s="53" t="s">
        <v>137</v>
      </c>
      <c r="V1722" s="40" t="s">
        <v>138</v>
      </c>
      <c r="W1722" s="15">
        <v>2</v>
      </c>
      <c r="X1722" s="15"/>
      <c r="Y1722" s="15"/>
      <c r="Z1722" s="15" t="s">
        <v>70</v>
      </c>
      <c r="AA1722" s="15"/>
      <c r="AJ1722" s="67"/>
      <c r="AK1722"/>
      <c r="AO1722" s="39" t="str">
        <f t="shared" si="64"/>
        <v>Write In</v>
      </c>
      <c r="AP1722" s="39"/>
      <c r="AQ1722" s="39">
        <f t="shared" si="65"/>
        <v>0</v>
      </c>
    </row>
    <row r="1723" spans="1:43" ht="21.75" thickBot="1" x14ac:dyDescent="0.3">
      <c r="A1723" s="75">
        <v>1719</v>
      </c>
      <c r="B1723" s="64">
        <v>11</v>
      </c>
      <c r="C1723" s="92" t="s">
        <v>101</v>
      </c>
      <c r="D1723" s="91" t="s">
        <v>112</v>
      </c>
      <c r="E1723" s="87" t="s">
        <v>111</v>
      </c>
      <c r="F1723" s="90" t="s">
        <v>110</v>
      </c>
      <c r="G1723" s="113"/>
      <c r="H1723" s="87"/>
      <c r="I1723" s="87"/>
      <c r="J1723" s="86"/>
      <c r="K1723" s="86" t="s">
        <v>100</v>
      </c>
      <c r="L1723" s="117">
        <v>1007</v>
      </c>
      <c r="M1723" s="117">
        <v>1020</v>
      </c>
      <c r="N1723" s="118"/>
      <c r="O1723" s="117"/>
      <c r="P1723" s="117" t="s">
        <v>109</v>
      </c>
      <c r="Q1723" s="116">
        <v>4</v>
      </c>
      <c r="R1723" s="87"/>
      <c r="S1723" s="86"/>
      <c r="T1723" s="85">
        <v>2</v>
      </c>
      <c r="U1723" s="84" t="s">
        <v>137</v>
      </c>
      <c r="V1723" s="40" t="s">
        <v>138</v>
      </c>
      <c r="W1723" s="15">
        <v>4</v>
      </c>
      <c r="X1723" s="15"/>
      <c r="Y1723" s="15"/>
      <c r="Z1723" s="15" t="s">
        <v>70</v>
      </c>
      <c r="AA1723" s="15"/>
      <c r="AB1723" s="4">
        <v>240</v>
      </c>
      <c r="AC1723" s="5" t="s">
        <v>142</v>
      </c>
      <c r="AD1723" s="5" t="s">
        <v>105</v>
      </c>
      <c r="AJ1723" s="67"/>
      <c r="AK1723"/>
      <c r="AO1723" s="39">
        <f t="shared" si="64"/>
        <v>0</v>
      </c>
      <c r="AP1723" s="39"/>
      <c r="AQ1723" s="39" t="str">
        <f t="shared" si="65"/>
        <v>BOC District 4</v>
      </c>
    </row>
    <row r="1724" spans="1:43" thickBot="1" x14ac:dyDescent="0.3">
      <c r="A1724" s="75">
        <v>1720</v>
      </c>
      <c r="B1724" s="64">
        <v>12</v>
      </c>
      <c r="C1724" s="66" t="str">
        <f t="shared" ref="C1724:C1730" si="66">IF(G1724=1,AQ1724," ")</f>
        <v>Julien Grhas</v>
      </c>
      <c r="D1724" s="71"/>
      <c r="E1724" s="115">
        <v>1007</v>
      </c>
      <c r="F1724" s="80">
        <v>239</v>
      </c>
      <c r="G1724" s="58">
        <v>1</v>
      </c>
      <c r="H1724" s="58">
        <f>G1724</f>
        <v>1</v>
      </c>
      <c r="I1724" s="58" t="str">
        <f>IF(C1724=$AI$13,$AJ$13," ")</f>
        <v>REP</v>
      </c>
      <c r="J1724" s="55"/>
      <c r="K1724" s="55" t="s">
        <v>100</v>
      </c>
      <c r="L1724" s="55"/>
      <c r="M1724" s="55"/>
      <c r="N1724" s="56"/>
      <c r="O1724" s="55"/>
      <c r="P1724" s="55"/>
      <c r="Q1724" s="55"/>
      <c r="R1724" s="55"/>
      <c r="S1724" s="55"/>
      <c r="T1724" s="54">
        <v>2</v>
      </c>
      <c r="U1724" s="53" t="s">
        <v>137</v>
      </c>
      <c r="V1724" s="40" t="s">
        <v>138</v>
      </c>
      <c r="W1724" s="15">
        <v>4</v>
      </c>
      <c r="X1724" s="15"/>
      <c r="Y1724" s="15"/>
      <c r="Z1724" s="15" t="s">
        <v>70</v>
      </c>
      <c r="AA1724" s="15"/>
      <c r="AB1724" s="4">
        <v>242</v>
      </c>
      <c r="AC1724" s="5" t="s">
        <v>141</v>
      </c>
      <c r="AD1724" s="5" t="s">
        <v>105</v>
      </c>
      <c r="AJ1724" s="67"/>
      <c r="AK1724"/>
      <c r="AO1724" s="39">
        <f t="shared" si="64"/>
        <v>0</v>
      </c>
      <c r="AP1724" s="39"/>
      <c r="AQ1724" s="39" t="str">
        <f t="shared" si="65"/>
        <v>Julien Grhas</v>
      </c>
    </row>
    <row r="1725" spans="1:43" thickBot="1" x14ac:dyDescent="0.3">
      <c r="A1725" s="75">
        <v>1721</v>
      </c>
      <c r="B1725" s="64">
        <v>13</v>
      </c>
      <c r="C1725" s="66" t="str">
        <f t="shared" si="66"/>
        <v>Matthew Hardwick</v>
      </c>
      <c r="D1725" s="71"/>
      <c r="E1725" s="115">
        <v>1020</v>
      </c>
      <c r="F1725" s="80">
        <v>243</v>
      </c>
      <c r="G1725" s="58">
        <v>1</v>
      </c>
      <c r="H1725" s="58">
        <f>G1725</f>
        <v>1</v>
      </c>
      <c r="I1725" s="58" t="str">
        <f>IF(C1725=$AI$14,$AJ$14," ")</f>
        <v>REP</v>
      </c>
      <c r="J1725" s="55"/>
      <c r="K1725" s="55" t="s">
        <v>100</v>
      </c>
      <c r="L1725" s="55"/>
      <c r="M1725" s="55"/>
      <c r="N1725" s="56"/>
      <c r="O1725" s="55"/>
      <c r="P1725" s="55"/>
      <c r="Q1725" s="55"/>
      <c r="R1725" s="55"/>
      <c r="S1725" s="55"/>
      <c r="T1725" s="54">
        <v>2</v>
      </c>
      <c r="U1725" s="53" t="s">
        <v>137</v>
      </c>
      <c r="V1725" s="40" t="s">
        <v>138</v>
      </c>
      <c r="W1725" s="15">
        <v>4</v>
      </c>
      <c r="X1725" s="15"/>
      <c r="Y1725" s="15"/>
      <c r="Z1725" s="15" t="s">
        <v>70</v>
      </c>
      <c r="AA1725" s="15"/>
      <c r="AB1725" s="4">
        <v>244</v>
      </c>
      <c r="AC1725" s="5" t="s">
        <v>140</v>
      </c>
      <c r="AD1725" s="5" t="s">
        <v>105</v>
      </c>
      <c r="AJ1725" s="67"/>
      <c r="AK1725"/>
      <c r="AO1725" s="39">
        <f t="shared" si="64"/>
        <v>0</v>
      </c>
      <c r="AP1725" s="39"/>
      <c r="AQ1725" s="39" t="str">
        <f t="shared" si="65"/>
        <v>Matthew Hardwick</v>
      </c>
    </row>
    <row r="1726" spans="1:43" thickBot="1" x14ac:dyDescent="0.3">
      <c r="A1726" s="75">
        <v>1722</v>
      </c>
      <c r="B1726" s="64">
        <v>14</v>
      </c>
      <c r="C1726" s="66" t="str">
        <f t="shared" si="66"/>
        <v>Yashica Marshall</v>
      </c>
      <c r="D1726" s="71"/>
      <c r="E1726" s="114">
        <v>1007</v>
      </c>
      <c r="F1726" s="80">
        <v>240</v>
      </c>
      <c r="G1726" s="58">
        <v>1</v>
      </c>
      <c r="H1726" s="58">
        <f>G1726</f>
        <v>1</v>
      </c>
      <c r="I1726" s="58" t="str">
        <f>IF(C1726=$AI$15,$AJ$15," ")</f>
        <v>DEM</v>
      </c>
      <c r="J1726" s="55"/>
      <c r="K1726" s="55" t="s">
        <v>100</v>
      </c>
      <c r="L1726" s="55"/>
      <c r="M1726" s="55"/>
      <c r="N1726" s="56"/>
      <c r="O1726" s="55"/>
      <c r="P1726" s="55"/>
      <c r="Q1726" s="55"/>
      <c r="R1726" s="55"/>
      <c r="S1726" s="55"/>
      <c r="T1726" s="54">
        <v>2</v>
      </c>
      <c r="U1726" s="53" t="s">
        <v>137</v>
      </c>
      <c r="V1726" s="40" t="s">
        <v>138</v>
      </c>
      <c r="W1726" s="15">
        <v>4</v>
      </c>
      <c r="X1726" s="15"/>
      <c r="Y1726" s="15"/>
      <c r="Z1726" s="15" t="s">
        <v>70</v>
      </c>
      <c r="AA1726" s="15"/>
      <c r="AB1726" s="4">
        <v>246</v>
      </c>
      <c r="AC1726" s="5" t="s">
        <v>139</v>
      </c>
      <c r="AD1726" s="5" t="s">
        <v>105</v>
      </c>
      <c r="AI1726"/>
      <c r="AJ1726" s="67"/>
      <c r="AK1726"/>
      <c r="AO1726" s="39">
        <f t="shared" si="64"/>
        <v>0</v>
      </c>
      <c r="AP1726" s="39"/>
      <c r="AQ1726" s="39" t="str">
        <f t="shared" si="65"/>
        <v>Yashica Marshall</v>
      </c>
    </row>
    <row r="1727" spans="1:43" thickBot="1" x14ac:dyDescent="0.3">
      <c r="A1727" s="75">
        <v>1723</v>
      </c>
      <c r="B1727" s="64">
        <v>15</v>
      </c>
      <c r="C1727" s="66" t="str">
        <f t="shared" si="66"/>
        <v>Monique Sheffield</v>
      </c>
      <c r="D1727" s="71"/>
      <c r="E1727" s="114">
        <v>1020</v>
      </c>
      <c r="F1727" s="80">
        <v>244</v>
      </c>
      <c r="G1727" s="58">
        <v>1</v>
      </c>
      <c r="H1727" s="58">
        <f>G1727</f>
        <v>1</v>
      </c>
      <c r="I1727" s="58" t="str">
        <f>IF(C1727=$AI$16,$AJ$16," ")</f>
        <v>DEM</v>
      </c>
      <c r="J1727" s="55"/>
      <c r="K1727" s="55" t="s">
        <v>100</v>
      </c>
      <c r="L1727" s="55"/>
      <c r="M1727" s="55"/>
      <c r="N1727" s="56"/>
      <c r="O1727" s="55"/>
      <c r="P1727" s="55"/>
      <c r="Q1727" s="55"/>
      <c r="R1727" s="55"/>
      <c r="S1727" s="55"/>
      <c r="T1727" s="54">
        <v>2</v>
      </c>
      <c r="U1727" s="53" t="s">
        <v>137</v>
      </c>
      <c r="V1727" s="40" t="s">
        <v>138</v>
      </c>
      <c r="W1727" s="15">
        <v>4</v>
      </c>
      <c r="X1727" s="15"/>
      <c r="Y1727" s="15"/>
      <c r="Z1727" s="15" t="s">
        <v>70</v>
      </c>
      <c r="AA1727" s="15"/>
      <c r="AH1727" s="67"/>
      <c r="AI1727"/>
      <c r="AJ1727" s="67"/>
      <c r="AK1727"/>
      <c r="AO1727" s="39">
        <f t="shared" si="64"/>
        <v>0</v>
      </c>
      <c r="AP1727" s="39"/>
      <c r="AQ1727" s="39" t="str">
        <f t="shared" si="65"/>
        <v>Monique Sheffield</v>
      </c>
    </row>
    <row r="1728" spans="1:43" ht="15" x14ac:dyDescent="0.25">
      <c r="A1728" s="75">
        <v>1724</v>
      </c>
      <c r="B1728" s="64">
        <v>16</v>
      </c>
      <c r="C1728" s="66" t="str">
        <f t="shared" si="66"/>
        <v xml:space="preserve"> </v>
      </c>
      <c r="D1728" s="65"/>
      <c r="E1728" s="55"/>
      <c r="F1728" s="56"/>
      <c r="G1728" s="58"/>
      <c r="H1728" s="58"/>
      <c r="I1728" s="58" t="str">
        <f>IF(C1728=$AI$17,$AJ$17," ")</f>
        <v xml:space="preserve"> </v>
      </c>
      <c r="J1728" s="55"/>
      <c r="K1728" s="55" t="s">
        <v>100</v>
      </c>
      <c r="L1728" s="55"/>
      <c r="M1728" s="55"/>
      <c r="N1728" s="56"/>
      <c r="O1728" s="55"/>
      <c r="P1728" s="55"/>
      <c r="Q1728" s="55"/>
      <c r="R1728" s="55"/>
      <c r="S1728" s="55"/>
      <c r="T1728" s="54">
        <v>2</v>
      </c>
      <c r="U1728" s="53" t="s">
        <v>137</v>
      </c>
      <c r="V1728" s="40" t="s">
        <v>138</v>
      </c>
      <c r="W1728" s="15">
        <v>4</v>
      </c>
      <c r="X1728" s="15"/>
      <c r="Y1728" s="15"/>
      <c r="Z1728" s="15" t="s">
        <v>70</v>
      </c>
      <c r="AA1728" s="15"/>
      <c r="AH1728" s="67"/>
      <c r="AI1728"/>
      <c r="AJ1728" s="67"/>
      <c r="AK1728"/>
      <c r="AO1728" s="39">
        <f t="shared" si="64"/>
        <v>0</v>
      </c>
      <c r="AP1728" s="39"/>
      <c r="AQ1728" s="39" t="str">
        <f t="shared" si="65"/>
        <v>BLANK</v>
      </c>
    </row>
    <row r="1729" spans="1:43" ht="15" x14ac:dyDescent="0.25">
      <c r="A1729" s="75">
        <v>1725</v>
      </c>
      <c r="B1729" s="64">
        <v>17</v>
      </c>
      <c r="C1729" s="66" t="str">
        <f t="shared" si="66"/>
        <v xml:space="preserve"> </v>
      </c>
      <c r="D1729" s="65"/>
      <c r="E1729" s="55"/>
      <c r="F1729" s="56"/>
      <c r="G1729" s="58"/>
      <c r="H1729" s="58"/>
      <c r="I1729" s="58" t="str">
        <f>IF(C1729=$AI$18,$AJ$18," ")</f>
        <v xml:space="preserve"> </v>
      </c>
      <c r="J1729" s="55"/>
      <c r="K1729" s="55" t="s">
        <v>100</v>
      </c>
      <c r="L1729" s="55"/>
      <c r="M1729" s="55"/>
      <c r="N1729" s="56"/>
      <c r="O1729" s="55"/>
      <c r="P1729" s="55"/>
      <c r="Q1729" s="55"/>
      <c r="R1729" s="55"/>
      <c r="S1729" s="55"/>
      <c r="T1729" s="54">
        <v>2</v>
      </c>
      <c r="U1729" s="53" t="s">
        <v>137</v>
      </c>
      <c r="V1729" s="40" t="s">
        <v>138</v>
      </c>
      <c r="W1729" s="15">
        <v>4</v>
      </c>
      <c r="X1729" s="15"/>
      <c r="Y1729" s="15"/>
      <c r="Z1729" s="15" t="s">
        <v>70</v>
      </c>
      <c r="AA1729" s="15"/>
      <c r="AE1729" s="83"/>
      <c r="AH1729" s="67"/>
      <c r="AI1729"/>
      <c r="AJ1729" s="67"/>
      <c r="AK1729"/>
      <c r="AO1729" s="39">
        <f t="shared" si="64"/>
        <v>0</v>
      </c>
      <c r="AP1729" s="39"/>
      <c r="AQ1729" s="39" t="str">
        <f t="shared" si="65"/>
        <v>BLANK</v>
      </c>
    </row>
    <row r="1730" spans="1:43" ht="15" x14ac:dyDescent="0.25">
      <c r="A1730" s="75">
        <v>1726</v>
      </c>
      <c r="B1730" s="64">
        <v>18</v>
      </c>
      <c r="C1730" s="66" t="str">
        <f t="shared" si="66"/>
        <v xml:space="preserve"> </v>
      </c>
      <c r="D1730" s="65"/>
      <c r="E1730" s="55"/>
      <c r="F1730" s="56"/>
      <c r="G1730" s="58"/>
      <c r="H1730" s="58"/>
      <c r="I1730" s="58" t="str">
        <f>IF(C1730=$AI$19,$AJ$19," ")</f>
        <v xml:space="preserve"> </v>
      </c>
      <c r="J1730" s="55"/>
      <c r="K1730" s="55" t="s">
        <v>100</v>
      </c>
      <c r="L1730" s="55"/>
      <c r="M1730" s="55"/>
      <c r="N1730" s="56"/>
      <c r="O1730" s="55"/>
      <c r="P1730" s="55"/>
      <c r="Q1730" s="55"/>
      <c r="R1730" s="55"/>
      <c r="S1730" s="55"/>
      <c r="T1730" s="54">
        <v>2</v>
      </c>
      <c r="U1730" s="53" t="s">
        <v>137</v>
      </c>
      <c r="V1730" s="40" t="s">
        <v>138</v>
      </c>
      <c r="W1730" s="15">
        <v>4</v>
      </c>
      <c r="X1730" s="15"/>
      <c r="Y1730" s="15"/>
      <c r="Z1730" s="15" t="s">
        <v>70</v>
      </c>
      <c r="AA1730" s="15"/>
      <c r="AE1730" s="83"/>
      <c r="AH1730" s="67"/>
      <c r="AI1730"/>
      <c r="AJ1730" s="67"/>
      <c r="AK1730"/>
      <c r="AO1730" s="39">
        <f t="shared" si="64"/>
        <v>0</v>
      </c>
      <c r="AP1730" s="39"/>
      <c r="AQ1730" s="39" t="str">
        <f t="shared" si="65"/>
        <v>Write In</v>
      </c>
    </row>
    <row r="1731" spans="1:43" thickBot="1" x14ac:dyDescent="0.3">
      <c r="A1731" s="38">
        <v>1727</v>
      </c>
      <c r="B1731" s="64">
        <v>19</v>
      </c>
      <c r="C1731" s="66"/>
      <c r="D1731" s="65"/>
      <c r="E1731" s="55"/>
      <c r="F1731" s="56"/>
      <c r="G1731" s="58"/>
      <c r="H1731" s="58"/>
      <c r="I1731" s="58"/>
      <c r="J1731" s="55"/>
      <c r="K1731" s="55"/>
      <c r="L1731" s="55"/>
      <c r="M1731" s="55"/>
      <c r="N1731" s="56"/>
      <c r="O1731" s="55"/>
      <c r="P1731" s="55"/>
      <c r="Q1731" s="55"/>
      <c r="R1731" s="55"/>
      <c r="S1731" s="55"/>
      <c r="T1731" s="54">
        <v>2</v>
      </c>
      <c r="U1731" s="53" t="s">
        <v>137</v>
      </c>
      <c r="V1731" s="40" t="s">
        <v>136</v>
      </c>
      <c r="W1731" s="15">
        <v>24</v>
      </c>
      <c r="X1731" s="15"/>
      <c r="Y1731" s="15"/>
      <c r="Z1731" s="15" t="s">
        <v>70</v>
      </c>
      <c r="AA1731" s="15"/>
      <c r="AE1731" s="83"/>
      <c r="AH1731" s="67"/>
      <c r="AI1731"/>
      <c r="AJ1731" s="67"/>
      <c r="AK1731"/>
      <c r="AO1731" s="39">
        <f t="shared" si="64"/>
        <v>0</v>
      </c>
      <c r="AP1731" s="39"/>
      <c r="AQ1731" s="39">
        <f t="shared" si="65"/>
        <v>0</v>
      </c>
    </row>
    <row r="1732" spans="1:43" ht="16.5" thickBot="1" x14ac:dyDescent="0.3">
      <c r="A1732" s="38">
        <v>1728</v>
      </c>
      <c r="B1732" s="64">
        <v>20</v>
      </c>
      <c r="C1732" s="74" t="s">
        <v>98</v>
      </c>
      <c r="D1732" s="71"/>
      <c r="E1732" s="58"/>
      <c r="F1732" s="73"/>
      <c r="G1732" s="59">
        <v>0</v>
      </c>
      <c r="H1732" s="59">
        <v>0</v>
      </c>
      <c r="I1732" s="58"/>
      <c r="J1732" s="55"/>
      <c r="K1732" s="55" t="s">
        <v>97</v>
      </c>
      <c r="L1732" s="55"/>
      <c r="M1732" s="55"/>
      <c r="N1732" s="56"/>
      <c r="O1732" s="55"/>
      <c r="P1732" s="55"/>
      <c r="Q1732" s="55"/>
      <c r="R1732" s="55"/>
      <c r="S1732" s="55"/>
      <c r="T1732" s="54">
        <v>2</v>
      </c>
      <c r="U1732" s="53" t="s">
        <v>137</v>
      </c>
      <c r="V1732" s="40" t="s">
        <v>136</v>
      </c>
      <c r="W1732" s="15">
        <v>24</v>
      </c>
      <c r="X1732" s="15"/>
      <c r="Y1732" s="15"/>
      <c r="Z1732" s="15" t="s">
        <v>70</v>
      </c>
      <c r="AA1732" s="15"/>
      <c r="AE1732" s="83"/>
      <c r="AH1732" s="67"/>
      <c r="AI1732"/>
      <c r="AJ1732" s="67"/>
      <c r="AK1732"/>
      <c r="AO1732" s="39">
        <f t="shared" si="64"/>
        <v>0</v>
      </c>
      <c r="AP1732" s="39"/>
      <c r="AQ1732" s="39">
        <f t="shared" si="65"/>
        <v>0</v>
      </c>
    </row>
    <row r="1733" spans="1:43" ht="16.5" thickBot="1" x14ac:dyDescent="0.3">
      <c r="A1733" s="38">
        <v>1729</v>
      </c>
      <c r="B1733" s="64">
        <v>21</v>
      </c>
      <c r="C1733" s="74" t="s">
        <v>96</v>
      </c>
      <c r="D1733" s="71"/>
      <c r="E1733" s="58"/>
      <c r="F1733" s="73"/>
      <c r="G1733" s="59">
        <v>0</v>
      </c>
      <c r="H1733" s="59">
        <v>0</v>
      </c>
      <c r="I1733" s="58"/>
      <c r="J1733" s="55"/>
      <c r="K1733" s="55" t="s">
        <v>95</v>
      </c>
      <c r="L1733" s="55"/>
      <c r="M1733" s="55"/>
      <c r="N1733" s="56"/>
      <c r="O1733" s="55"/>
      <c r="P1733" s="55"/>
      <c r="Q1733" s="55"/>
      <c r="R1733" s="55"/>
      <c r="S1733" s="55"/>
      <c r="T1733" s="54">
        <v>2</v>
      </c>
      <c r="U1733" s="53" t="s">
        <v>137</v>
      </c>
      <c r="V1733" s="40" t="s">
        <v>136</v>
      </c>
      <c r="W1733" s="15">
        <v>24</v>
      </c>
      <c r="X1733" s="15"/>
      <c r="Y1733" s="15"/>
      <c r="Z1733" s="15" t="s">
        <v>70</v>
      </c>
      <c r="AA1733" s="15"/>
      <c r="AH1733" s="67"/>
      <c r="AI1733"/>
      <c r="AJ1733" s="67"/>
      <c r="AK1733"/>
      <c r="AO1733" s="39">
        <f t="shared" si="64"/>
        <v>0</v>
      </c>
      <c r="AP1733" s="39"/>
      <c r="AQ1733" s="39">
        <f t="shared" si="65"/>
        <v>0</v>
      </c>
    </row>
    <row r="1734" spans="1:43" ht="16.5" thickBot="1" x14ac:dyDescent="0.3">
      <c r="A1734" s="38">
        <v>1730</v>
      </c>
      <c r="B1734" s="64">
        <v>22</v>
      </c>
      <c r="C1734" s="74" t="s">
        <v>94</v>
      </c>
      <c r="D1734" s="71"/>
      <c r="E1734" s="58"/>
      <c r="F1734" s="73"/>
      <c r="G1734" s="59">
        <v>0</v>
      </c>
      <c r="H1734" s="59">
        <v>0</v>
      </c>
      <c r="I1734" s="58"/>
      <c r="J1734" s="55"/>
      <c r="K1734" s="55" t="s">
        <v>93</v>
      </c>
      <c r="L1734" s="55"/>
      <c r="M1734" s="55"/>
      <c r="N1734" s="56"/>
      <c r="O1734" s="55"/>
      <c r="P1734" s="55"/>
      <c r="Q1734" s="55"/>
      <c r="R1734" s="55"/>
      <c r="S1734" s="55"/>
      <c r="T1734" s="54">
        <v>2</v>
      </c>
      <c r="U1734" s="53" t="s">
        <v>137</v>
      </c>
      <c r="V1734" s="40" t="s">
        <v>136</v>
      </c>
      <c r="W1734" s="15">
        <v>24</v>
      </c>
      <c r="X1734" s="15"/>
      <c r="Y1734" s="15"/>
      <c r="Z1734" s="15" t="s">
        <v>70</v>
      </c>
      <c r="AA1734" s="15"/>
      <c r="AH1734" s="67"/>
      <c r="AI1734"/>
      <c r="AJ1734" s="67"/>
      <c r="AK1734"/>
      <c r="AO1734" s="39">
        <f t="shared" si="64"/>
        <v>0</v>
      </c>
      <c r="AP1734" s="39"/>
      <c r="AQ1734" s="39">
        <f t="shared" si="65"/>
        <v>0</v>
      </c>
    </row>
    <row r="1735" spans="1:43" ht="16.5" thickBot="1" x14ac:dyDescent="0.3">
      <c r="A1735" s="38">
        <v>1731</v>
      </c>
      <c r="B1735" s="64">
        <v>23</v>
      </c>
      <c r="C1735" s="74" t="s">
        <v>77</v>
      </c>
      <c r="D1735" s="71"/>
      <c r="E1735" s="58"/>
      <c r="F1735" s="73"/>
      <c r="G1735" s="59">
        <v>0</v>
      </c>
      <c r="H1735" s="59">
        <v>0</v>
      </c>
      <c r="I1735" s="58"/>
      <c r="J1735" s="55"/>
      <c r="K1735" s="55" t="s">
        <v>77</v>
      </c>
      <c r="L1735" s="55"/>
      <c r="M1735" s="55"/>
      <c r="N1735" s="56"/>
      <c r="O1735" s="55"/>
      <c r="P1735" s="55"/>
      <c r="Q1735" s="55"/>
      <c r="R1735" s="55"/>
      <c r="S1735" s="55"/>
      <c r="T1735" s="54">
        <v>2</v>
      </c>
      <c r="U1735" s="53" t="s">
        <v>137</v>
      </c>
      <c r="V1735" s="40" t="s">
        <v>136</v>
      </c>
      <c r="W1735" s="15">
        <v>24</v>
      </c>
      <c r="X1735" s="15"/>
      <c r="Y1735" s="15"/>
      <c r="Z1735" s="15" t="s">
        <v>70</v>
      </c>
      <c r="AA1735" s="15"/>
      <c r="AH1735" s="67"/>
      <c r="AI1735"/>
      <c r="AJ1735" s="67"/>
      <c r="AK1735"/>
      <c r="AO1735" s="39">
        <f t="shared" si="64"/>
        <v>0</v>
      </c>
      <c r="AP1735" s="39"/>
      <c r="AQ1735" s="39">
        <f t="shared" si="65"/>
        <v>0</v>
      </c>
    </row>
    <row r="1736" spans="1:43" ht="16.5" thickBot="1" x14ac:dyDescent="0.3">
      <c r="A1736" s="38">
        <v>1732</v>
      </c>
      <c r="B1736" s="64">
        <v>24</v>
      </c>
      <c r="C1736" s="72" t="s">
        <v>92</v>
      </c>
      <c r="D1736" s="71"/>
      <c r="E1736" s="68"/>
      <c r="F1736" s="70"/>
      <c r="G1736" s="59">
        <v>0</v>
      </c>
      <c r="H1736" s="59">
        <v>0</v>
      </c>
      <c r="I1736" s="69"/>
      <c r="J1736" s="68"/>
      <c r="K1736" s="68" t="s">
        <v>91</v>
      </c>
      <c r="L1736" s="55"/>
      <c r="M1736" s="55"/>
      <c r="N1736" s="56"/>
      <c r="O1736" s="55"/>
      <c r="P1736" s="55"/>
      <c r="Q1736" s="55"/>
      <c r="R1736" s="55"/>
      <c r="S1736" s="55"/>
      <c r="T1736" s="54">
        <v>2</v>
      </c>
      <c r="U1736" s="53" t="s">
        <v>137</v>
      </c>
      <c r="V1736" s="40" t="s">
        <v>136</v>
      </c>
      <c r="W1736" s="15">
        <v>24</v>
      </c>
      <c r="X1736" s="15"/>
      <c r="Y1736" s="15"/>
      <c r="Z1736" s="15" t="s">
        <v>70</v>
      </c>
      <c r="AA1736" s="15"/>
      <c r="AH1736" s="67"/>
      <c r="AI1736"/>
      <c r="AJ1736" s="67"/>
      <c r="AK1736"/>
      <c r="AO1736" s="39">
        <f t="shared" si="64"/>
        <v>0</v>
      </c>
      <c r="AP1736" s="39"/>
      <c r="AQ1736" s="39">
        <f t="shared" si="65"/>
        <v>0</v>
      </c>
    </row>
    <row r="1737" spans="1:43" x14ac:dyDescent="0.25">
      <c r="A1737" s="38">
        <v>1733</v>
      </c>
      <c r="B1737" s="64">
        <v>25</v>
      </c>
      <c r="C1737" s="66"/>
      <c r="D1737" s="65"/>
      <c r="E1737" s="55"/>
      <c r="F1737" s="56"/>
      <c r="G1737" s="59"/>
      <c r="H1737" s="58"/>
      <c r="I1737" s="58"/>
      <c r="J1737" s="55"/>
      <c r="K1737" s="55"/>
      <c r="L1737" s="55"/>
      <c r="M1737" s="55"/>
      <c r="N1737" s="56"/>
      <c r="O1737" s="55"/>
      <c r="P1737" s="55"/>
      <c r="Q1737" s="55"/>
      <c r="R1737" s="55"/>
      <c r="S1737" s="55"/>
      <c r="T1737" s="54">
        <v>2</v>
      </c>
      <c r="U1737" s="53" t="s">
        <v>137</v>
      </c>
      <c r="V1737" s="40" t="s">
        <v>136</v>
      </c>
      <c r="W1737" s="15">
        <v>24</v>
      </c>
      <c r="X1737" s="15"/>
      <c r="Y1737" s="15"/>
      <c r="Z1737" s="15" t="s">
        <v>70</v>
      </c>
      <c r="AA1737" s="15"/>
      <c r="AH1737" s="67"/>
      <c r="AI1737"/>
      <c r="AJ1737" s="67"/>
      <c r="AK1737"/>
      <c r="AO1737" s="39">
        <f t="shared" si="64"/>
        <v>0</v>
      </c>
      <c r="AP1737" s="39"/>
      <c r="AQ1737" s="39">
        <f t="shared" si="65"/>
        <v>0</v>
      </c>
    </row>
    <row r="1738" spans="1:43" x14ac:dyDescent="0.25">
      <c r="A1738" s="38">
        <v>1734</v>
      </c>
      <c r="B1738" s="64">
        <v>26</v>
      </c>
      <c r="C1738" s="63" t="s">
        <v>90</v>
      </c>
      <c r="D1738" s="62"/>
      <c r="E1738" s="61">
        <f>SUBTOTAL(9,G1716:G1736)</f>
        <v>9</v>
      </c>
      <c r="F1738" s="60"/>
      <c r="G1738" s="59"/>
      <c r="H1738" s="58"/>
      <c r="I1738" s="57"/>
      <c r="J1738" s="55"/>
      <c r="K1738" s="55" t="s">
        <v>89</v>
      </c>
      <c r="L1738" s="55"/>
      <c r="M1738" s="55"/>
      <c r="N1738" s="56"/>
      <c r="O1738" s="55"/>
      <c r="P1738" s="55"/>
      <c r="Q1738" s="55"/>
      <c r="R1738" s="55"/>
      <c r="S1738" s="55"/>
      <c r="T1738" s="54">
        <v>2</v>
      </c>
      <c r="U1738" s="53" t="s">
        <v>137</v>
      </c>
      <c r="V1738" s="40" t="s">
        <v>136</v>
      </c>
      <c r="W1738" s="15">
        <v>24</v>
      </c>
      <c r="X1738" s="15"/>
      <c r="Y1738" s="15"/>
      <c r="Z1738" s="15" t="s">
        <v>70</v>
      </c>
      <c r="AA1738" s="15"/>
      <c r="AH1738" s="67"/>
      <c r="AI1738"/>
      <c r="AJ1738" s="67"/>
      <c r="AK1738"/>
      <c r="AO1738" s="39">
        <f t="shared" si="64"/>
        <v>0</v>
      </c>
      <c r="AP1738" s="39"/>
      <c r="AQ1738" s="39">
        <f t="shared" si="65"/>
        <v>0</v>
      </c>
    </row>
    <row r="1739" spans="1:43" ht="16.5" thickBot="1" x14ac:dyDescent="0.3">
      <c r="A1739" s="38">
        <v>1735</v>
      </c>
      <c r="B1739" s="52">
        <v>27</v>
      </c>
      <c r="C1739" s="51" t="s">
        <v>88</v>
      </c>
      <c r="D1739" s="50"/>
      <c r="E1739" s="49">
        <f>SUBTOTAL(9,H1716:H1736)</f>
        <v>10</v>
      </c>
      <c r="F1739" s="48">
        <f>SUBTOTAL(9,H1716:H1720)+SUBTOTAL(9,H1724:H1727)</f>
        <v>9</v>
      </c>
      <c r="G1739" s="47"/>
      <c r="H1739" s="46"/>
      <c r="I1739" s="46"/>
      <c r="J1739" s="45"/>
      <c r="K1739" s="43" t="s">
        <v>87</v>
      </c>
      <c r="L1739" s="43"/>
      <c r="M1739" s="43"/>
      <c r="N1739" s="44"/>
      <c r="O1739" s="43"/>
      <c r="P1739" s="43"/>
      <c r="Q1739" s="43"/>
      <c r="R1739" s="43"/>
      <c r="S1739" s="43"/>
      <c r="T1739" s="42">
        <v>2</v>
      </c>
      <c r="U1739" s="106" t="s">
        <v>137</v>
      </c>
      <c r="V1739" s="40" t="s">
        <v>136</v>
      </c>
      <c r="W1739" s="15">
        <v>24</v>
      </c>
      <c r="X1739" s="15"/>
      <c r="Y1739" s="15"/>
      <c r="Z1739" s="15" t="s">
        <v>70</v>
      </c>
      <c r="AA1739" s="15"/>
      <c r="AH1739" s="67"/>
      <c r="AI1739"/>
      <c r="AJ1739" s="67"/>
      <c r="AK1739"/>
      <c r="AO1739" s="39">
        <f t="shared" si="64"/>
        <v>0</v>
      </c>
      <c r="AP1739" s="39"/>
      <c r="AQ1739" s="39">
        <f t="shared" si="65"/>
        <v>0</v>
      </c>
    </row>
    <row r="1740" spans="1:43" ht="16.5" thickBot="1" x14ac:dyDescent="0.3">
      <c r="A1740" s="38">
        <v>1736</v>
      </c>
      <c r="G1740" s="13"/>
      <c r="U1740" s="2" t="s">
        <v>83</v>
      </c>
      <c r="V1740" s="40"/>
      <c r="W1740" s="15"/>
      <c r="X1740" s="15"/>
      <c r="Y1740" s="15"/>
      <c r="Z1740" s="15" t="s">
        <v>70</v>
      </c>
      <c r="AA1740" s="15"/>
      <c r="AH1740" s="67"/>
      <c r="AI1740"/>
      <c r="AJ1740" s="67"/>
      <c r="AK1740"/>
      <c r="AO1740" s="39">
        <f t="shared" si="64"/>
        <v>0</v>
      </c>
      <c r="AP1740" s="39"/>
      <c r="AQ1740" s="39">
        <f t="shared" si="65"/>
        <v>0</v>
      </c>
    </row>
    <row r="1741" spans="1:43" x14ac:dyDescent="0.25">
      <c r="A1741" s="75">
        <v>1737</v>
      </c>
      <c r="B1741" s="105">
        <v>1</v>
      </c>
      <c r="C1741" s="104" t="s">
        <v>3</v>
      </c>
      <c r="D1741" s="103"/>
      <c r="E1741" s="101"/>
      <c r="F1741" s="102"/>
      <c r="G1741" s="101" t="s">
        <v>130</v>
      </c>
      <c r="H1741" s="98"/>
      <c r="I1741" s="98"/>
      <c r="J1741" s="98"/>
      <c r="K1741" s="100" t="s">
        <v>118</v>
      </c>
      <c r="L1741" s="98"/>
      <c r="M1741" s="98"/>
      <c r="N1741" s="99"/>
      <c r="O1741" s="98"/>
      <c r="P1741" s="98"/>
      <c r="Q1741" s="98"/>
      <c r="R1741" s="98"/>
      <c r="S1741" s="98"/>
      <c r="T1741" s="97">
        <v>1</v>
      </c>
      <c r="U1741" s="96" t="s">
        <v>130</v>
      </c>
      <c r="V1741" s="40" t="s">
        <v>135</v>
      </c>
      <c r="W1741" s="15"/>
      <c r="X1741" s="15"/>
      <c r="Y1741" s="15"/>
      <c r="Z1741" s="15" t="s">
        <v>70</v>
      </c>
      <c r="AA1741" s="15"/>
      <c r="AH1741" s="67"/>
      <c r="AI1741"/>
      <c r="AJ1741" s="67"/>
      <c r="AK1741"/>
      <c r="AL1741" s="93"/>
      <c r="AM1741" s="93"/>
      <c r="AO1741" s="39">
        <f t="shared" si="64"/>
        <v>0</v>
      </c>
      <c r="AP1741" s="39"/>
      <c r="AQ1741" s="39">
        <f t="shared" si="65"/>
        <v>0</v>
      </c>
    </row>
    <row r="1742" spans="1:43" ht="16.5" thickBot="1" x14ac:dyDescent="0.3">
      <c r="A1742" s="75">
        <v>1738</v>
      </c>
      <c r="B1742" s="64">
        <v>2</v>
      </c>
      <c r="C1742" s="66" t="s">
        <v>116</v>
      </c>
      <c r="D1742" s="65"/>
      <c r="E1742" s="55"/>
      <c r="F1742" s="56"/>
      <c r="H1742" s="55"/>
      <c r="I1742" s="58"/>
      <c r="J1742" s="55"/>
      <c r="K1742" s="55" t="s">
        <v>115</v>
      </c>
      <c r="L1742" s="55"/>
      <c r="M1742" s="55"/>
      <c r="N1742" s="56"/>
      <c r="O1742" s="55"/>
      <c r="P1742" s="55"/>
      <c r="Q1742" s="55"/>
      <c r="R1742" s="55"/>
      <c r="S1742" s="55"/>
      <c r="T1742" s="54">
        <v>1</v>
      </c>
      <c r="U1742" s="53" t="s">
        <v>130</v>
      </c>
      <c r="V1742" s="40" t="s">
        <v>134</v>
      </c>
      <c r="W1742" s="15"/>
      <c r="X1742" s="15"/>
      <c r="Y1742" s="15"/>
      <c r="Z1742" s="15" t="s">
        <v>70</v>
      </c>
      <c r="AA1742" s="15"/>
      <c r="AH1742" s="67"/>
      <c r="AI1742"/>
      <c r="AJ1742" s="67"/>
      <c r="AK1742"/>
      <c r="AO1742" s="39">
        <f t="shared" si="64"/>
        <v>0</v>
      </c>
      <c r="AP1742" s="39"/>
      <c r="AQ1742" s="39">
        <f t="shared" si="65"/>
        <v>0</v>
      </c>
    </row>
    <row r="1743" spans="1:43" ht="16.5" hidden="1" thickBot="1" x14ac:dyDescent="0.3">
      <c r="A1743" s="75">
        <v>1739</v>
      </c>
      <c r="B1743" s="64">
        <v>3</v>
      </c>
      <c r="C1743" s="79" t="s">
        <v>113</v>
      </c>
      <c r="D1743" s="78"/>
      <c r="E1743" s="55"/>
      <c r="F1743" s="56"/>
      <c r="H1743" s="55"/>
      <c r="I1743" s="58"/>
      <c r="J1743" s="55"/>
      <c r="K1743" s="55" t="s">
        <v>103</v>
      </c>
      <c r="L1743" s="55"/>
      <c r="M1743" s="55"/>
      <c r="N1743" s="56"/>
      <c r="O1743" s="55"/>
      <c r="P1743" s="55"/>
      <c r="Q1743" s="55"/>
      <c r="R1743" s="55"/>
      <c r="S1743" s="55"/>
      <c r="T1743" s="55"/>
      <c r="U1743" s="53" t="s">
        <v>130</v>
      </c>
      <c r="V1743" s="40" t="s">
        <v>133</v>
      </c>
      <c r="W1743" s="15"/>
      <c r="X1743" s="15"/>
      <c r="Y1743" s="15"/>
      <c r="Z1743" s="15" t="s">
        <v>70</v>
      </c>
      <c r="AA1743" s="15"/>
      <c r="AH1743" s="67"/>
      <c r="AI1743"/>
      <c r="AJ1743" s="67"/>
      <c r="AK1743"/>
      <c r="AO1743" s="39" t="str">
        <f t="shared" si="64"/>
        <v>BOC District 2</v>
      </c>
      <c r="AP1743" s="39"/>
      <c r="AQ1743" s="39">
        <f t="shared" si="65"/>
        <v>0</v>
      </c>
    </row>
    <row r="1744" spans="1:43" hidden="1" thickBot="1" x14ac:dyDescent="0.3">
      <c r="A1744" s="75">
        <v>1740</v>
      </c>
      <c r="B1744" s="64">
        <v>4</v>
      </c>
      <c r="C1744" s="66" t="str">
        <f t="shared" ref="C1744:C1750" si="67">IF(G1744=1,AO1744," ")</f>
        <v xml:space="preserve"> </v>
      </c>
      <c r="D1744" s="65"/>
      <c r="E1744" s="55"/>
      <c r="F1744" s="56"/>
      <c r="G1744" s="58"/>
      <c r="H1744" s="58"/>
      <c r="I1744" s="58" t="str">
        <f>IF(C1744=$AI$5,$AJ$5," ")</f>
        <v xml:space="preserve"> </v>
      </c>
      <c r="J1744" s="55"/>
      <c r="K1744" s="55" t="s">
        <v>103</v>
      </c>
      <c r="L1744" s="55"/>
      <c r="M1744" s="55"/>
      <c r="N1744" s="56"/>
      <c r="O1744" s="55"/>
      <c r="P1744" s="55"/>
      <c r="Q1744" s="55"/>
      <c r="R1744" s="55"/>
      <c r="S1744" s="55"/>
      <c r="T1744" s="55"/>
      <c r="U1744" s="53" t="s">
        <v>130</v>
      </c>
      <c r="V1744" s="40" t="s">
        <v>133</v>
      </c>
      <c r="W1744" s="15"/>
      <c r="X1744" s="15"/>
      <c r="Y1744" s="15"/>
      <c r="Z1744" s="15" t="s">
        <v>70</v>
      </c>
      <c r="AA1744" s="15"/>
      <c r="AH1744" s="67"/>
      <c r="AI1744"/>
      <c r="AJ1744" s="67"/>
      <c r="AK1744"/>
      <c r="AO1744" s="39" t="str">
        <f t="shared" si="64"/>
        <v xml:space="preserve">Alicia Adams </v>
      </c>
      <c r="AP1744" s="39"/>
      <c r="AQ1744" s="39">
        <f t="shared" si="65"/>
        <v>0</v>
      </c>
    </row>
    <row r="1745" spans="1:43" hidden="1" thickBot="1" x14ac:dyDescent="0.3">
      <c r="A1745" s="75">
        <v>1741</v>
      </c>
      <c r="B1745" s="64">
        <v>5</v>
      </c>
      <c r="C1745" s="66" t="str">
        <f t="shared" si="67"/>
        <v xml:space="preserve"> </v>
      </c>
      <c r="D1745" s="65"/>
      <c r="E1745" s="55"/>
      <c r="F1745" s="56"/>
      <c r="G1745" s="58"/>
      <c r="H1745" s="58"/>
      <c r="I1745" s="58" t="str">
        <f>IF(C1745=$AI$6,$AJ$6," ")</f>
        <v xml:space="preserve"> </v>
      </c>
      <c r="J1745" s="55"/>
      <c r="K1745" s="55" t="s">
        <v>103</v>
      </c>
      <c r="L1745" s="55"/>
      <c r="M1745" s="55"/>
      <c r="N1745" s="56"/>
      <c r="O1745" s="55"/>
      <c r="P1745" s="55"/>
      <c r="Q1745" s="55"/>
      <c r="R1745" s="55"/>
      <c r="S1745" s="55"/>
      <c r="T1745" s="55"/>
      <c r="U1745" s="53" t="s">
        <v>130</v>
      </c>
      <c r="V1745" s="40" t="s">
        <v>133</v>
      </c>
      <c r="W1745" s="15"/>
      <c r="X1745" s="15"/>
      <c r="Y1745" s="15"/>
      <c r="Z1745" s="15" t="s">
        <v>70</v>
      </c>
      <c r="AA1745" s="15"/>
      <c r="AI1745"/>
      <c r="AJ1745" s="67"/>
      <c r="AK1745"/>
      <c r="AO1745" s="39" t="str">
        <f t="shared" si="64"/>
        <v>Erick Allen</v>
      </c>
      <c r="AP1745" s="39"/>
      <c r="AQ1745" s="39">
        <f t="shared" si="65"/>
        <v>0</v>
      </c>
    </row>
    <row r="1746" spans="1:43" hidden="1" thickBot="1" x14ac:dyDescent="0.3">
      <c r="A1746" s="75">
        <v>1742</v>
      </c>
      <c r="B1746" s="64">
        <v>6</v>
      </c>
      <c r="C1746" s="66" t="str">
        <f t="shared" si="67"/>
        <v xml:space="preserve"> </v>
      </c>
      <c r="D1746" s="65"/>
      <c r="E1746" s="55"/>
      <c r="F1746" s="56"/>
      <c r="G1746" s="58"/>
      <c r="H1746" s="58"/>
      <c r="I1746" s="58" t="str">
        <f>IF(C1746=$AI$7,$AJ$7," ")</f>
        <v xml:space="preserve"> </v>
      </c>
      <c r="J1746" s="55"/>
      <c r="K1746" s="55" t="s">
        <v>103</v>
      </c>
      <c r="L1746" s="55"/>
      <c r="M1746" s="55"/>
      <c r="N1746" s="56"/>
      <c r="O1746" s="55"/>
      <c r="P1746" s="55"/>
      <c r="Q1746" s="55"/>
      <c r="R1746" s="55"/>
      <c r="S1746" s="55"/>
      <c r="T1746" s="55"/>
      <c r="U1746" s="53" t="s">
        <v>130</v>
      </c>
      <c r="V1746" s="40" t="s">
        <v>133</v>
      </c>
      <c r="W1746" s="15"/>
      <c r="X1746" s="15"/>
      <c r="Y1746" s="15"/>
      <c r="Z1746" s="15" t="s">
        <v>70</v>
      </c>
      <c r="AA1746" s="15"/>
      <c r="AH1746" s="67"/>
      <c r="AI1746"/>
      <c r="AJ1746" s="67"/>
      <c r="AK1746"/>
      <c r="AO1746" s="39" t="str">
        <f t="shared" si="64"/>
        <v>Jaha V. Howard</v>
      </c>
      <c r="AP1746" s="39"/>
      <c r="AQ1746" s="39">
        <f t="shared" si="65"/>
        <v>0</v>
      </c>
    </row>
    <row r="1747" spans="1:43" hidden="1" thickBot="1" x14ac:dyDescent="0.3">
      <c r="A1747" s="75">
        <v>1743</v>
      </c>
      <c r="B1747" s="64">
        <v>7</v>
      </c>
      <c r="C1747" s="66" t="str">
        <f t="shared" si="67"/>
        <v xml:space="preserve"> </v>
      </c>
      <c r="D1747" s="65"/>
      <c r="E1747" s="55"/>
      <c r="F1747" s="56"/>
      <c r="G1747" s="58"/>
      <c r="H1747" s="58"/>
      <c r="I1747" s="58" t="str">
        <f>IF(C1747=$AI$8,$AJ$8," ")</f>
        <v xml:space="preserve"> </v>
      </c>
      <c r="J1747" s="55"/>
      <c r="K1747" s="55" t="s">
        <v>103</v>
      </c>
      <c r="L1747" s="55"/>
      <c r="M1747" s="55"/>
      <c r="N1747" s="56"/>
      <c r="O1747" s="55"/>
      <c r="P1747" s="55"/>
      <c r="Q1747" s="55"/>
      <c r="R1747" s="55"/>
      <c r="S1747" s="55"/>
      <c r="T1747" s="55"/>
      <c r="U1747" s="53" t="s">
        <v>130</v>
      </c>
      <c r="V1747" s="40" t="s">
        <v>133</v>
      </c>
      <c r="W1747" s="15"/>
      <c r="X1747" s="15"/>
      <c r="Y1747" s="15"/>
      <c r="Z1747" s="15" t="s">
        <v>70</v>
      </c>
      <c r="AA1747" s="15"/>
      <c r="AH1747" s="67"/>
      <c r="AI1747"/>
      <c r="AJ1747" s="67"/>
      <c r="AK1747"/>
      <c r="AO1747" s="39" t="str">
        <f t="shared" si="64"/>
        <v>Tanisha Whorton</v>
      </c>
      <c r="AP1747" s="39"/>
      <c r="AQ1747" s="39">
        <f t="shared" si="65"/>
        <v>0</v>
      </c>
    </row>
    <row r="1748" spans="1:43" hidden="1" thickBot="1" x14ac:dyDescent="0.3">
      <c r="A1748" s="75">
        <v>1744</v>
      </c>
      <c r="B1748" s="64">
        <v>8</v>
      </c>
      <c r="C1748" s="66" t="str">
        <f t="shared" si="67"/>
        <v xml:space="preserve"> </v>
      </c>
      <c r="D1748" s="65"/>
      <c r="E1748" s="55"/>
      <c r="F1748" s="56"/>
      <c r="G1748" s="58"/>
      <c r="H1748" s="58"/>
      <c r="I1748" s="58" t="str">
        <f>IF(C1748=$AI$9,$AJ$9," ")</f>
        <v xml:space="preserve"> </v>
      </c>
      <c r="J1748" s="55"/>
      <c r="K1748" s="55" t="s">
        <v>103</v>
      </c>
      <c r="L1748" s="55"/>
      <c r="M1748" s="55"/>
      <c r="N1748" s="56"/>
      <c r="O1748" s="55"/>
      <c r="P1748" s="55"/>
      <c r="Q1748" s="55"/>
      <c r="R1748" s="55"/>
      <c r="S1748" s="55"/>
      <c r="T1748" s="55"/>
      <c r="U1748" s="53" t="s">
        <v>130</v>
      </c>
      <c r="V1748" s="40" t="s">
        <v>133</v>
      </c>
      <c r="W1748" s="15"/>
      <c r="X1748" s="15"/>
      <c r="Y1748" s="15"/>
      <c r="Z1748" s="15" t="s">
        <v>70</v>
      </c>
      <c r="AA1748" s="15"/>
      <c r="AH1748" s="67"/>
      <c r="AI1748"/>
      <c r="AJ1748" s="67"/>
      <c r="AK1748"/>
      <c r="AO1748" s="39" t="str">
        <f t="shared" si="64"/>
        <v>Tracy Stevenson</v>
      </c>
      <c r="AP1748" s="39"/>
      <c r="AQ1748" s="39">
        <f t="shared" si="65"/>
        <v>0</v>
      </c>
    </row>
    <row r="1749" spans="1:43" hidden="1" thickBot="1" x14ac:dyDescent="0.3">
      <c r="A1749" s="75">
        <v>1745</v>
      </c>
      <c r="B1749" s="64">
        <v>9</v>
      </c>
      <c r="C1749" s="66" t="str">
        <f t="shared" si="67"/>
        <v xml:space="preserve"> </v>
      </c>
      <c r="D1749" s="65"/>
      <c r="E1749" s="55"/>
      <c r="F1749" s="56"/>
      <c r="G1749" s="58"/>
      <c r="H1749" s="58"/>
      <c r="I1749" s="58" t="str">
        <f>IF(C1749=$AI$10,$AJ$10," ")</f>
        <v xml:space="preserve"> </v>
      </c>
      <c r="J1749" s="55"/>
      <c r="K1749" s="55" t="s">
        <v>103</v>
      </c>
      <c r="L1749" s="55"/>
      <c r="M1749" s="55"/>
      <c r="N1749" s="56"/>
      <c r="O1749" s="55"/>
      <c r="P1749" s="55"/>
      <c r="Q1749" s="55"/>
      <c r="R1749" s="55"/>
      <c r="S1749" s="55"/>
      <c r="T1749" s="55"/>
      <c r="U1749" s="53" t="s">
        <v>130</v>
      </c>
      <c r="V1749" s="40" t="s">
        <v>133</v>
      </c>
      <c r="W1749" s="15"/>
      <c r="X1749" s="15"/>
      <c r="Y1749" s="15"/>
      <c r="Z1749" s="15" t="s">
        <v>70</v>
      </c>
      <c r="AA1749" s="15"/>
      <c r="AH1749" s="67"/>
      <c r="AI1749"/>
      <c r="AJ1749" s="67"/>
      <c r="AK1749"/>
      <c r="AO1749" s="39" t="str">
        <f t="shared" si="64"/>
        <v>BLANK</v>
      </c>
      <c r="AP1749" s="39"/>
      <c r="AQ1749" s="39">
        <f t="shared" si="65"/>
        <v>0</v>
      </c>
    </row>
    <row r="1750" spans="1:43" hidden="1" thickBot="1" x14ac:dyDescent="0.3">
      <c r="A1750" s="75">
        <v>1746</v>
      </c>
      <c r="B1750" s="64">
        <v>10</v>
      </c>
      <c r="C1750" s="66" t="str">
        <f t="shared" si="67"/>
        <v xml:space="preserve"> </v>
      </c>
      <c r="D1750" s="65"/>
      <c r="E1750" s="55"/>
      <c r="F1750" s="56"/>
      <c r="G1750" s="58"/>
      <c r="H1750" s="58"/>
      <c r="I1750" s="58" t="str">
        <f>IF(C1750=$AI$10,$AJ$10," ")</f>
        <v xml:space="preserve"> </v>
      </c>
      <c r="J1750" s="55"/>
      <c r="K1750" s="55" t="s">
        <v>103</v>
      </c>
      <c r="L1750" s="55"/>
      <c r="M1750" s="55"/>
      <c r="N1750" s="56"/>
      <c r="O1750" s="55"/>
      <c r="P1750" s="55"/>
      <c r="Q1750" s="55"/>
      <c r="R1750" s="55"/>
      <c r="S1750" s="55"/>
      <c r="T1750" s="55"/>
      <c r="U1750" s="53" t="s">
        <v>130</v>
      </c>
      <c r="V1750" s="40" t="s">
        <v>133</v>
      </c>
      <c r="W1750" s="15"/>
      <c r="X1750" s="15"/>
      <c r="Y1750" s="15"/>
      <c r="Z1750" s="15" t="s">
        <v>70</v>
      </c>
      <c r="AA1750" s="15"/>
      <c r="AH1750" s="67"/>
      <c r="AI1750"/>
      <c r="AJ1750" s="67"/>
      <c r="AK1750"/>
      <c r="AO1750" s="39" t="str">
        <f t="shared" si="64"/>
        <v>Write In</v>
      </c>
      <c r="AP1750" s="39"/>
      <c r="AQ1750" s="39">
        <f t="shared" si="65"/>
        <v>0</v>
      </c>
    </row>
    <row r="1751" spans="1:43" ht="21.75" thickBot="1" x14ac:dyDescent="0.3">
      <c r="A1751" s="75">
        <v>1747</v>
      </c>
      <c r="B1751" s="64">
        <v>11</v>
      </c>
      <c r="C1751" s="92" t="s">
        <v>101</v>
      </c>
      <c r="D1751" s="91" t="s">
        <v>112</v>
      </c>
      <c r="E1751" s="87" t="s">
        <v>111</v>
      </c>
      <c r="F1751" s="90" t="s">
        <v>110</v>
      </c>
      <c r="G1751" s="113"/>
      <c r="H1751" s="87"/>
      <c r="I1751" s="87"/>
      <c r="J1751" s="86"/>
      <c r="K1751" s="86" t="s">
        <v>100</v>
      </c>
      <c r="L1751" s="87">
        <v>1028</v>
      </c>
      <c r="M1751" s="87"/>
      <c r="N1751" s="88"/>
      <c r="O1751" s="87"/>
      <c r="P1751" s="87"/>
      <c r="Q1751" s="87">
        <v>4</v>
      </c>
      <c r="R1751" s="112"/>
      <c r="S1751" s="86"/>
      <c r="T1751" s="85">
        <v>1</v>
      </c>
      <c r="U1751" s="84" t="s">
        <v>130</v>
      </c>
      <c r="V1751" s="40" t="s">
        <v>131</v>
      </c>
      <c r="W1751" s="15">
        <v>4</v>
      </c>
      <c r="X1751" s="15"/>
      <c r="Y1751" s="15"/>
      <c r="Z1751" s="15" t="s">
        <v>70</v>
      </c>
      <c r="AA1751" s="15"/>
      <c r="AH1751" s="67"/>
      <c r="AI1751"/>
      <c r="AJ1751" s="67"/>
      <c r="AK1751"/>
      <c r="AO1751" s="39">
        <f t="shared" si="64"/>
        <v>0</v>
      </c>
      <c r="AP1751" s="39"/>
      <c r="AQ1751" s="39" t="str">
        <f t="shared" si="65"/>
        <v>BOC District 4</v>
      </c>
    </row>
    <row r="1752" spans="1:43" thickBot="1" x14ac:dyDescent="0.3">
      <c r="A1752" s="75">
        <v>1748</v>
      </c>
      <c r="B1752" s="64">
        <v>12</v>
      </c>
      <c r="C1752" s="66" t="str">
        <f t="shared" ref="C1752:C1758" si="68">IF(G1752=1,AQ1752," ")</f>
        <v>Julien Grhas</v>
      </c>
      <c r="D1752" s="71"/>
      <c r="E1752" s="82">
        <v>1028</v>
      </c>
      <c r="F1752" s="80">
        <v>247</v>
      </c>
      <c r="G1752" s="58">
        <v>1</v>
      </c>
      <c r="H1752" s="58">
        <f>G1752</f>
        <v>1</v>
      </c>
      <c r="I1752" s="58" t="str">
        <f>IF(C1752=$AI$13,$AJ$13," ")</f>
        <v>REP</v>
      </c>
      <c r="J1752" s="55" t="s">
        <v>104</v>
      </c>
      <c r="K1752" s="55" t="s">
        <v>100</v>
      </c>
      <c r="L1752" s="55"/>
      <c r="M1752" s="55"/>
      <c r="N1752" s="56"/>
      <c r="O1752" s="55"/>
      <c r="P1752" s="55"/>
      <c r="Q1752" s="55"/>
      <c r="R1752" s="55"/>
      <c r="S1752" s="55"/>
      <c r="T1752" s="54">
        <v>1</v>
      </c>
      <c r="U1752" s="53" t="s">
        <v>130</v>
      </c>
      <c r="V1752" s="40" t="s">
        <v>131</v>
      </c>
      <c r="W1752" s="15">
        <v>4</v>
      </c>
      <c r="X1752" s="15"/>
      <c r="Y1752" s="15"/>
      <c r="Z1752" s="15" t="s">
        <v>70</v>
      </c>
      <c r="AA1752" s="15"/>
      <c r="AB1752" s="4">
        <v>247</v>
      </c>
      <c r="AC1752" s="5" t="s">
        <v>132</v>
      </c>
      <c r="AD1752" s="83" t="s">
        <v>107</v>
      </c>
      <c r="AH1752" s="67"/>
      <c r="AI1752"/>
      <c r="AJ1752" s="67"/>
      <c r="AK1752"/>
      <c r="AO1752" s="39">
        <f t="shared" si="64"/>
        <v>0</v>
      </c>
      <c r="AP1752" s="39"/>
      <c r="AQ1752" s="39" t="str">
        <f t="shared" si="65"/>
        <v>Julien Grhas</v>
      </c>
    </row>
    <row r="1753" spans="1:43" thickBot="1" x14ac:dyDescent="0.3">
      <c r="A1753" s="75">
        <v>1749</v>
      </c>
      <c r="B1753" s="64">
        <v>13</v>
      </c>
      <c r="C1753" s="66" t="str">
        <f t="shared" si="68"/>
        <v>Matthew Hardwick</v>
      </c>
      <c r="D1753" s="71"/>
      <c r="E1753" s="82">
        <v>1028</v>
      </c>
      <c r="F1753" s="80">
        <v>247</v>
      </c>
      <c r="G1753" s="58">
        <v>1</v>
      </c>
      <c r="H1753" s="58">
        <f>G1753</f>
        <v>1</v>
      </c>
      <c r="I1753" s="58" t="str">
        <f>IF(C1753=$AI$14,$AJ$14," ")</f>
        <v>REP</v>
      </c>
      <c r="J1753" s="55" t="s">
        <v>104</v>
      </c>
      <c r="K1753" s="55" t="s">
        <v>100</v>
      </c>
      <c r="L1753" s="55"/>
      <c r="M1753" s="55"/>
      <c r="N1753" s="56"/>
      <c r="O1753" s="55"/>
      <c r="P1753" s="55"/>
      <c r="Q1753" s="55"/>
      <c r="R1753" s="55"/>
      <c r="S1753" s="55"/>
      <c r="T1753" s="54">
        <v>1</v>
      </c>
      <c r="U1753" s="53" t="s">
        <v>130</v>
      </c>
      <c r="V1753" s="40" t="s">
        <v>131</v>
      </c>
      <c r="W1753" s="15">
        <v>4</v>
      </c>
      <c r="X1753" s="15"/>
      <c r="Y1753" s="15"/>
      <c r="Z1753" s="15" t="s">
        <v>70</v>
      </c>
      <c r="AA1753" s="15"/>
      <c r="AH1753" s="67"/>
      <c r="AI1753"/>
      <c r="AJ1753" s="67"/>
      <c r="AK1753"/>
      <c r="AO1753" s="39">
        <f t="shared" si="64"/>
        <v>0</v>
      </c>
      <c r="AP1753" s="39"/>
      <c r="AQ1753" s="39" t="str">
        <f t="shared" si="65"/>
        <v>Matthew Hardwick</v>
      </c>
    </row>
    <row r="1754" spans="1:43" thickBot="1" x14ac:dyDescent="0.3">
      <c r="A1754" s="75">
        <v>1750</v>
      </c>
      <c r="B1754" s="64">
        <v>14</v>
      </c>
      <c r="C1754" s="66" t="str">
        <f t="shared" si="68"/>
        <v>Yashica Marshall</v>
      </c>
      <c r="D1754" s="71"/>
      <c r="E1754" s="81">
        <v>1028</v>
      </c>
      <c r="F1754" s="80">
        <v>248</v>
      </c>
      <c r="G1754" s="58">
        <v>1</v>
      </c>
      <c r="H1754" s="58">
        <f>G1754</f>
        <v>1</v>
      </c>
      <c r="I1754" s="58" t="str">
        <f>IF(C1754=$AI$15,$AJ$15," ")</f>
        <v>DEM</v>
      </c>
      <c r="J1754" s="55" t="s">
        <v>104</v>
      </c>
      <c r="K1754" s="55" t="s">
        <v>100</v>
      </c>
      <c r="L1754" s="55"/>
      <c r="M1754" s="55"/>
      <c r="N1754" s="56"/>
      <c r="O1754" s="55"/>
      <c r="P1754" s="55"/>
      <c r="Q1754" s="55"/>
      <c r="R1754" s="55"/>
      <c r="S1754" s="55"/>
      <c r="T1754" s="54">
        <v>1</v>
      </c>
      <c r="U1754" s="53" t="s">
        <v>130</v>
      </c>
      <c r="V1754" s="40" t="s">
        <v>131</v>
      </c>
      <c r="W1754" s="15">
        <v>4</v>
      </c>
      <c r="X1754" s="15"/>
      <c r="Y1754" s="15"/>
      <c r="Z1754" s="15" t="s">
        <v>70</v>
      </c>
      <c r="AA1754" s="15"/>
      <c r="AB1754" s="4">
        <v>248</v>
      </c>
      <c r="AC1754" s="5" t="s">
        <v>132</v>
      </c>
      <c r="AD1754" s="5" t="s">
        <v>105</v>
      </c>
      <c r="AH1754" s="67"/>
      <c r="AI1754"/>
      <c r="AJ1754" s="67"/>
      <c r="AK1754"/>
      <c r="AO1754" s="39">
        <f t="shared" si="64"/>
        <v>0</v>
      </c>
      <c r="AP1754" s="39"/>
      <c r="AQ1754" s="39" t="str">
        <f t="shared" si="65"/>
        <v>Yashica Marshall</v>
      </c>
    </row>
    <row r="1755" spans="1:43" thickBot="1" x14ac:dyDescent="0.3">
      <c r="A1755" s="75">
        <v>1751</v>
      </c>
      <c r="B1755" s="64">
        <v>15</v>
      </c>
      <c r="C1755" s="66" t="str">
        <f t="shared" si="68"/>
        <v>Monique Sheffield</v>
      </c>
      <c r="D1755" s="71"/>
      <c r="E1755" s="81">
        <v>1028</v>
      </c>
      <c r="F1755" s="80">
        <v>248</v>
      </c>
      <c r="G1755" s="58">
        <v>1</v>
      </c>
      <c r="H1755" s="58">
        <f>G1755</f>
        <v>1</v>
      </c>
      <c r="I1755" s="58" t="str">
        <f>IF(C1755=$AI$16,$AJ$16," ")</f>
        <v>DEM</v>
      </c>
      <c r="J1755" s="55" t="s">
        <v>104</v>
      </c>
      <c r="K1755" s="55" t="s">
        <v>100</v>
      </c>
      <c r="L1755" s="55"/>
      <c r="M1755" s="55"/>
      <c r="N1755" s="56"/>
      <c r="O1755" s="55"/>
      <c r="P1755" s="55"/>
      <c r="Q1755" s="55"/>
      <c r="R1755" s="55"/>
      <c r="S1755" s="55"/>
      <c r="T1755" s="54">
        <v>1</v>
      </c>
      <c r="U1755" s="53" t="s">
        <v>130</v>
      </c>
      <c r="V1755" s="40" t="s">
        <v>131</v>
      </c>
      <c r="W1755" s="15">
        <v>4</v>
      </c>
      <c r="X1755" s="15"/>
      <c r="Y1755" s="15"/>
      <c r="Z1755" s="15" t="s">
        <v>70</v>
      </c>
      <c r="AA1755" s="15"/>
      <c r="AH1755" s="67"/>
      <c r="AI1755"/>
      <c r="AJ1755" s="67"/>
      <c r="AK1755"/>
      <c r="AO1755" s="39">
        <f t="shared" si="64"/>
        <v>0</v>
      </c>
      <c r="AP1755" s="39"/>
      <c r="AQ1755" s="39" t="str">
        <f t="shared" si="65"/>
        <v>Monique Sheffield</v>
      </c>
    </row>
    <row r="1756" spans="1:43" ht="15" x14ac:dyDescent="0.25">
      <c r="A1756" s="75">
        <v>1752</v>
      </c>
      <c r="B1756" s="64">
        <v>16</v>
      </c>
      <c r="C1756" s="66" t="str">
        <f t="shared" si="68"/>
        <v xml:space="preserve"> </v>
      </c>
      <c r="D1756" s="65"/>
      <c r="E1756" s="55"/>
      <c r="F1756" s="56"/>
      <c r="G1756" s="58"/>
      <c r="H1756" s="58"/>
      <c r="I1756" s="58" t="str">
        <f>IF(C1756=$AI$17,$AJ$17," ")</f>
        <v xml:space="preserve"> </v>
      </c>
      <c r="J1756" s="55"/>
      <c r="K1756" s="55" t="s">
        <v>100</v>
      </c>
      <c r="L1756" s="55"/>
      <c r="M1756" s="55"/>
      <c r="N1756" s="56"/>
      <c r="O1756" s="55"/>
      <c r="P1756" s="55"/>
      <c r="Q1756" s="55"/>
      <c r="R1756" s="55"/>
      <c r="S1756" s="55"/>
      <c r="T1756" s="54">
        <v>1</v>
      </c>
      <c r="U1756" s="53" t="s">
        <v>130</v>
      </c>
      <c r="V1756" s="40" t="s">
        <v>131</v>
      </c>
      <c r="W1756" s="15">
        <v>4</v>
      </c>
      <c r="X1756" s="15"/>
      <c r="Y1756" s="15"/>
      <c r="Z1756" s="15" t="s">
        <v>70</v>
      </c>
      <c r="AA1756" s="15"/>
      <c r="AH1756" s="67"/>
      <c r="AI1756"/>
      <c r="AJ1756" s="67"/>
      <c r="AK1756"/>
      <c r="AO1756" s="39">
        <f t="shared" si="64"/>
        <v>0</v>
      </c>
      <c r="AP1756" s="39"/>
      <c r="AQ1756" s="39" t="str">
        <f t="shared" si="65"/>
        <v>BLANK</v>
      </c>
    </row>
    <row r="1757" spans="1:43" ht="15" x14ac:dyDescent="0.25">
      <c r="A1757" s="75">
        <v>1753</v>
      </c>
      <c r="B1757" s="64">
        <v>17</v>
      </c>
      <c r="C1757" s="66" t="str">
        <f t="shared" si="68"/>
        <v xml:space="preserve"> </v>
      </c>
      <c r="D1757" s="65"/>
      <c r="E1757" s="55"/>
      <c r="F1757" s="56"/>
      <c r="G1757" s="58"/>
      <c r="H1757" s="58"/>
      <c r="I1757" s="58" t="str">
        <f>IF(C1757=$AI$18,$AJ$18," ")</f>
        <v xml:space="preserve"> </v>
      </c>
      <c r="J1757" s="55"/>
      <c r="K1757" s="55" t="s">
        <v>100</v>
      </c>
      <c r="L1757" s="55"/>
      <c r="M1757" s="55"/>
      <c r="N1757" s="56"/>
      <c r="O1757" s="55"/>
      <c r="P1757" s="55"/>
      <c r="Q1757" s="55"/>
      <c r="R1757" s="55"/>
      <c r="S1757" s="55"/>
      <c r="T1757" s="54">
        <v>1</v>
      </c>
      <c r="U1757" s="53" t="s">
        <v>130</v>
      </c>
      <c r="V1757" s="40" t="s">
        <v>131</v>
      </c>
      <c r="W1757" s="15">
        <v>4</v>
      </c>
      <c r="X1757" s="15"/>
      <c r="Y1757" s="15"/>
      <c r="Z1757" s="15" t="s">
        <v>70</v>
      </c>
      <c r="AA1757" s="15"/>
      <c r="AH1757" s="67"/>
      <c r="AI1757"/>
      <c r="AJ1757" s="67"/>
      <c r="AK1757"/>
      <c r="AO1757" s="39">
        <f t="shared" ref="AO1757:AO1820" si="69">_xlfn.XLOOKUP(B1757,$AH$4:$AH$11,$AI$4:$AI$11,0)</f>
        <v>0</v>
      </c>
      <c r="AP1757" s="39"/>
      <c r="AQ1757" s="39" t="str">
        <f t="shared" ref="AQ1757:AQ1820" si="70">_xlfn.XLOOKUP(B1757,$AH$12:$AH$19,$AI$12:$AI$19,0)</f>
        <v>BLANK</v>
      </c>
    </row>
    <row r="1758" spans="1:43" ht="15" x14ac:dyDescent="0.25">
      <c r="A1758" s="75">
        <v>1754</v>
      </c>
      <c r="B1758" s="64">
        <v>18</v>
      </c>
      <c r="C1758" s="66" t="str">
        <f t="shared" si="68"/>
        <v xml:space="preserve"> </v>
      </c>
      <c r="D1758" s="65"/>
      <c r="E1758" s="55"/>
      <c r="F1758" s="56"/>
      <c r="G1758" s="58"/>
      <c r="H1758" s="58"/>
      <c r="I1758" s="58" t="str">
        <f>IF(C1758=$AI$19,$AJ$19," ")</f>
        <v xml:space="preserve"> </v>
      </c>
      <c r="J1758" s="55"/>
      <c r="K1758" s="55" t="s">
        <v>100</v>
      </c>
      <c r="L1758" s="55"/>
      <c r="M1758" s="55"/>
      <c r="N1758" s="56"/>
      <c r="O1758" s="55"/>
      <c r="P1758" s="55"/>
      <c r="Q1758" s="55"/>
      <c r="R1758" s="55"/>
      <c r="S1758" s="55"/>
      <c r="T1758" s="54">
        <v>1</v>
      </c>
      <c r="U1758" s="53" t="s">
        <v>130</v>
      </c>
      <c r="V1758" s="40" t="s">
        <v>131</v>
      </c>
      <c r="W1758" s="15">
        <v>4</v>
      </c>
      <c r="X1758" s="15"/>
      <c r="Y1758" s="15"/>
      <c r="Z1758" s="15" t="s">
        <v>70</v>
      </c>
      <c r="AA1758" s="15"/>
      <c r="AH1758" s="67"/>
      <c r="AI1758"/>
      <c r="AJ1758" s="67"/>
      <c r="AK1758"/>
      <c r="AO1758" s="39">
        <f t="shared" si="69"/>
        <v>0</v>
      </c>
      <c r="AP1758" s="39"/>
      <c r="AQ1758" s="39" t="str">
        <f t="shared" si="70"/>
        <v>Write In</v>
      </c>
    </row>
    <row r="1759" spans="1:43" thickBot="1" x14ac:dyDescent="0.3">
      <c r="A1759" s="75">
        <v>1755</v>
      </c>
      <c r="B1759" s="64">
        <v>19</v>
      </c>
      <c r="C1759" s="66"/>
      <c r="D1759" s="65"/>
      <c r="E1759" s="55"/>
      <c r="F1759" s="56"/>
      <c r="G1759" s="58"/>
      <c r="H1759" s="58"/>
      <c r="I1759" s="58"/>
      <c r="J1759" s="55"/>
      <c r="K1759" s="55"/>
      <c r="L1759" s="55"/>
      <c r="M1759" s="55"/>
      <c r="N1759" s="56"/>
      <c r="O1759" s="55"/>
      <c r="P1759" s="55"/>
      <c r="Q1759" s="55"/>
      <c r="R1759" s="55"/>
      <c r="S1759" s="55"/>
      <c r="T1759" s="54">
        <v>1</v>
      </c>
      <c r="U1759" s="53" t="s">
        <v>130</v>
      </c>
      <c r="V1759" s="40" t="s">
        <v>129</v>
      </c>
      <c r="W1759" s="15">
        <v>4</v>
      </c>
      <c r="X1759" s="15"/>
      <c r="Y1759" s="15"/>
      <c r="Z1759" s="15" t="s">
        <v>70</v>
      </c>
      <c r="AA1759" s="15"/>
      <c r="AH1759" s="67"/>
      <c r="AI1759"/>
      <c r="AJ1759" s="67"/>
      <c r="AK1759"/>
      <c r="AO1759" s="39">
        <f t="shared" si="69"/>
        <v>0</v>
      </c>
      <c r="AP1759" s="39"/>
      <c r="AQ1759" s="39">
        <f t="shared" si="70"/>
        <v>0</v>
      </c>
    </row>
    <row r="1760" spans="1:43" ht="16.5" thickBot="1" x14ac:dyDescent="0.3">
      <c r="A1760" s="75">
        <v>1756</v>
      </c>
      <c r="B1760" s="64">
        <v>20</v>
      </c>
      <c r="C1760" s="74" t="s">
        <v>98</v>
      </c>
      <c r="D1760" s="71"/>
      <c r="E1760" s="58"/>
      <c r="F1760" s="73"/>
      <c r="G1760" s="59">
        <v>0</v>
      </c>
      <c r="H1760" s="59">
        <v>0</v>
      </c>
      <c r="I1760" s="58"/>
      <c r="J1760" s="55"/>
      <c r="K1760" s="55" t="s">
        <v>97</v>
      </c>
      <c r="L1760" s="55"/>
      <c r="M1760" s="55"/>
      <c r="N1760" s="56"/>
      <c r="O1760" s="55"/>
      <c r="P1760" s="55"/>
      <c r="Q1760" s="55"/>
      <c r="R1760" s="55"/>
      <c r="S1760" s="55"/>
      <c r="T1760" s="54">
        <v>1</v>
      </c>
      <c r="U1760" s="53" t="s">
        <v>130</v>
      </c>
      <c r="V1760" s="40" t="s">
        <v>129</v>
      </c>
      <c r="W1760" s="15">
        <v>4</v>
      </c>
      <c r="X1760" s="15"/>
      <c r="Y1760" s="15"/>
      <c r="Z1760" s="15" t="s">
        <v>70</v>
      </c>
      <c r="AA1760" s="15"/>
      <c r="AH1760" s="67"/>
      <c r="AI1760"/>
      <c r="AJ1760" s="67"/>
      <c r="AK1760"/>
      <c r="AO1760" s="39">
        <f t="shared" si="69"/>
        <v>0</v>
      </c>
      <c r="AP1760" s="39"/>
      <c r="AQ1760" s="39">
        <f t="shared" si="70"/>
        <v>0</v>
      </c>
    </row>
    <row r="1761" spans="1:43" ht="16.5" thickBot="1" x14ac:dyDescent="0.3">
      <c r="A1761" s="75">
        <v>1757</v>
      </c>
      <c r="B1761" s="64">
        <v>21</v>
      </c>
      <c r="C1761" s="74" t="s">
        <v>96</v>
      </c>
      <c r="D1761" s="71"/>
      <c r="E1761" s="58"/>
      <c r="F1761" s="73"/>
      <c r="G1761" s="59">
        <v>0</v>
      </c>
      <c r="H1761" s="59">
        <v>0</v>
      </c>
      <c r="I1761" s="58"/>
      <c r="J1761" s="55"/>
      <c r="K1761" s="55" t="s">
        <v>95</v>
      </c>
      <c r="L1761" s="55"/>
      <c r="M1761" s="55"/>
      <c r="N1761" s="56"/>
      <c r="O1761" s="55"/>
      <c r="P1761" s="55"/>
      <c r="Q1761" s="55"/>
      <c r="R1761" s="55"/>
      <c r="S1761" s="55"/>
      <c r="T1761" s="54">
        <v>1</v>
      </c>
      <c r="U1761" s="53" t="s">
        <v>130</v>
      </c>
      <c r="V1761" s="40" t="s">
        <v>129</v>
      </c>
      <c r="W1761" s="15">
        <v>4</v>
      </c>
      <c r="X1761" s="15"/>
      <c r="Y1761" s="15"/>
      <c r="Z1761" s="15" t="s">
        <v>70</v>
      </c>
      <c r="AA1761" s="15"/>
      <c r="AH1761" s="67"/>
      <c r="AI1761"/>
      <c r="AJ1761" s="67"/>
      <c r="AK1761"/>
      <c r="AO1761" s="39">
        <f t="shared" si="69"/>
        <v>0</v>
      </c>
      <c r="AP1761" s="39"/>
      <c r="AQ1761" s="39">
        <f t="shared" si="70"/>
        <v>0</v>
      </c>
    </row>
    <row r="1762" spans="1:43" ht="16.5" thickBot="1" x14ac:dyDescent="0.3">
      <c r="A1762" s="75">
        <v>1758</v>
      </c>
      <c r="B1762" s="64">
        <v>22</v>
      </c>
      <c r="C1762" s="74" t="s">
        <v>94</v>
      </c>
      <c r="D1762" s="71"/>
      <c r="E1762" s="58"/>
      <c r="F1762" s="73"/>
      <c r="G1762" s="59">
        <v>0</v>
      </c>
      <c r="H1762" s="59">
        <v>0</v>
      </c>
      <c r="I1762" s="58"/>
      <c r="J1762" s="55"/>
      <c r="K1762" s="55" t="s">
        <v>93</v>
      </c>
      <c r="L1762" s="55"/>
      <c r="M1762" s="55"/>
      <c r="N1762" s="56"/>
      <c r="O1762" s="55"/>
      <c r="P1762" s="55"/>
      <c r="Q1762" s="55"/>
      <c r="R1762" s="55"/>
      <c r="S1762" s="55"/>
      <c r="T1762" s="54">
        <v>1</v>
      </c>
      <c r="U1762" s="53" t="s">
        <v>130</v>
      </c>
      <c r="V1762" s="40" t="s">
        <v>129</v>
      </c>
      <c r="W1762" s="15">
        <v>4</v>
      </c>
      <c r="X1762" s="15"/>
      <c r="Y1762" s="15"/>
      <c r="Z1762" s="15" t="s">
        <v>70</v>
      </c>
      <c r="AA1762" s="15"/>
      <c r="AH1762" s="67"/>
      <c r="AI1762"/>
      <c r="AJ1762" s="67"/>
      <c r="AK1762"/>
      <c r="AO1762" s="39">
        <f t="shared" si="69"/>
        <v>0</v>
      </c>
      <c r="AP1762" s="39"/>
      <c r="AQ1762" s="39">
        <f t="shared" si="70"/>
        <v>0</v>
      </c>
    </row>
    <row r="1763" spans="1:43" ht="16.5" thickBot="1" x14ac:dyDescent="0.3">
      <c r="A1763" s="75">
        <v>1759</v>
      </c>
      <c r="B1763" s="64">
        <v>23</v>
      </c>
      <c r="C1763" s="74" t="s">
        <v>77</v>
      </c>
      <c r="D1763" s="71"/>
      <c r="E1763" s="58"/>
      <c r="F1763" s="73"/>
      <c r="G1763" s="59">
        <v>0</v>
      </c>
      <c r="H1763" s="59">
        <v>0</v>
      </c>
      <c r="I1763" s="58"/>
      <c r="J1763" s="55"/>
      <c r="K1763" s="55" t="s">
        <v>77</v>
      </c>
      <c r="L1763" s="55"/>
      <c r="M1763" s="55"/>
      <c r="N1763" s="56"/>
      <c r="O1763" s="55"/>
      <c r="P1763" s="55"/>
      <c r="Q1763" s="55"/>
      <c r="R1763" s="55"/>
      <c r="S1763" s="55"/>
      <c r="T1763" s="54">
        <v>1</v>
      </c>
      <c r="U1763" s="53" t="s">
        <v>130</v>
      </c>
      <c r="V1763" s="40" t="s">
        <v>129</v>
      </c>
      <c r="W1763" s="15">
        <v>4</v>
      </c>
      <c r="X1763" s="15"/>
      <c r="Y1763" s="15"/>
      <c r="Z1763" s="15" t="s">
        <v>70</v>
      </c>
      <c r="AA1763" s="15"/>
      <c r="AH1763" s="67"/>
      <c r="AI1763"/>
      <c r="AJ1763" s="67"/>
      <c r="AK1763"/>
      <c r="AO1763" s="39">
        <f t="shared" si="69"/>
        <v>0</v>
      </c>
      <c r="AP1763" s="39"/>
      <c r="AQ1763" s="39">
        <f t="shared" si="70"/>
        <v>0</v>
      </c>
    </row>
    <row r="1764" spans="1:43" ht="16.5" thickBot="1" x14ac:dyDescent="0.3">
      <c r="A1764" s="75">
        <v>1760</v>
      </c>
      <c r="B1764" s="64">
        <v>24</v>
      </c>
      <c r="C1764" s="72" t="s">
        <v>92</v>
      </c>
      <c r="D1764" s="71"/>
      <c r="E1764" s="68"/>
      <c r="F1764" s="70"/>
      <c r="G1764" s="59">
        <v>0</v>
      </c>
      <c r="H1764" s="59">
        <v>0</v>
      </c>
      <c r="I1764" s="69"/>
      <c r="J1764" s="68"/>
      <c r="K1764" s="68" t="s">
        <v>91</v>
      </c>
      <c r="L1764" s="55"/>
      <c r="M1764" s="55"/>
      <c r="N1764" s="56"/>
      <c r="O1764" s="55"/>
      <c r="P1764" s="55"/>
      <c r="Q1764" s="55"/>
      <c r="R1764" s="55"/>
      <c r="S1764" s="55"/>
      <c r="T1764" s="54">
        <v>1</v>
      </c>
      <c r="U1764" s="53" t="s">
        <v>130</v>
      </c>
      <c r="V1764" s="40" t="s">
        <v>129</v>
      </c>
      <c r="W1764" s="15">
        <v>4</v>
      </c>
      <c r="X1764" s="15"/>
      <c r="Y1764" s="15"/>
      <c r="Z1764" s="15" t="s">
        <v>70</v>
      </c>
      <c r="AA1764" s="15"/>
      <c r="AH1764" s="67"/>
      <c r="AI1764"/>
      <c r="AJ1764" s="67"/>
      <c r="AK1764"/>
      <c r="AO1764" s="39">
        <f t="shared" si="69"/>
        <v>0</v>
      </c>
      <c r="AP1764" s="39"/>
      <c r="AQ1764" s="39">
        <f t="shared" si="70"/>
        <v>0</v>
      </c>
    </row>
    <row r="1765" spans="1:43" x14ac:dyDescent="0.25">
      <c r="A1765" s="75">
        <v>1761</v>
      </c>
      <c r="B1765" s="64">
        <v>25</v>
      </c>
      <c r="C1765" s="66"/>
      <c r="D1765" s="65"/>
      <c r="E1765" s="55"/>
      <c r="F1765" s="56"/>
      <c r="G1765" s="59"/>
      <c r="H1765" s="58"/>
      <c r="I1765" s="58"/>
      <c r="J1765" s="55"/>
      <c r="K1765" s="55"/>
      <c r="L1765" s="55"/>
      <c r="M1765" s="55"/>
      <c r="N1765" s="56"/>
      <c r="O1765" s="55"/>
      <c r="P1765" s="55"/>
      <c r="Q1765" s="55"/>
      <c r="R1765" s="55"/>
      <c r="S1765" s="55"/>
      <c r="T1765" s="54">
        <v>1</v>
      </c>
      <c r="U1765" s="53" t="s">
        <v>130</v>
      </c>
      <c r="V1765" s="40" t="s">
        <v>129</v>
      </c>
      <c r="W1765" s="15">
        <v>4</v>
      </c>
      <c r="X1765" s="15"/>
      <c r="Y1765" s="15"/>
      <c r="Z1765" s="15" t="s">
        <v>70</v>
      </c>
      <c r="AA1765" s="15"/>
      <c r="AH1765" s="67"/>
      <c r="AI1765"/>
      <c r="AJ1765" s="67"/>
      <c r="AK1765"/>
      <c r="AO1765" s="39">
        <f t="shared" si="69"/>
        <v>0</v>
      </c>
      <c r="AP1765" s="39"/>
      <c r="AQ1765" s="39">
        <f t="shared" si="70"/>
        <v>0</v>
      </c>
    </row>
    <row r="1766" spans="1:43" x14ac:dyDescent="0.25">
      <c r="A1766" s="75">
        <v>1762</v>
      </c>
      <c r="B1766" s="64">
        <v>26</v>
      </c>
      <c r="C1766" s="63" t="s">
        <v>90</v>
      </c>
      <c r="D1766" s="62"/>
      <c r="E1766" s="61">
        <f>SUBTOTAL(9,G1744:G1764)</f>
        <v>4</v>
      </c>
      <c r="F1766" s="60"/>
      <c r="G1766" s="59"/>
      <c r="H1766" s="58"/>
      <c r="I1766" s="57"/>
      <c r="J1766" s="55"/>
      <c r="K1766" s="55" t="s">
        <v>89</v>
      </c>
      <c r="L1766" s="55"/>
      <c r="M1766" s="55"/>
      <c r="N1766" s="56"/>
      <c r="O1766" s="55"/>
      <c r="P1766" s="55"/>
      <c r="Q1766" s="55"/>
      <c r="R1766" s="55"/>
      <c r="S1766" s="55"/>
      <c r="T1766" s="54">
        <v>1</v>
      </c>
      <c r="U1766" s="53" t="s">
        <v>130</v>
      </c>
      <c r="V1766" s="40" t="s">
        <v>129</v>
      </c>
      <c r="W1766" s="15">
        <v>4</v>
      </c>
      <c r="X1766" s="15"/>
      <c r="Y1766" s="15"/>
      <c r="Z1766" s="15" t="s">
        <v>70</v>
      </c>
      <c r="AA1766" s="15"/>
      <c r="AH1766" s="67"/>
      <c r="AI1766"/>
      <c r="AJ1766" s="67"/>
      <c r="AK1766"/>
      <c r="AO1766" s="39">
        <f t="shared" si="69"/>
        <v>0</v>
      </c>
      <c r="AP1766" s="39"/>
      <c r="AQ1766" s="39">
        <f t="shared" si="70"/>
        <v>0</v>
      </c>
    </row>
    <row r="1767" spans="1:43" ht="16.5" thickBot="1" x14ac:dyDescent="0.3">
      <c r="A1767" s="75">
        <v>1763</v>
      </c>
      <c r="B1767" s="52">
        <v>27</v>
      </c>
      <c r="C1767" s="51" t="s">
        <v>88</v>
      </c>
      <c r="D1767" s="50"/>
      <c r="E1767" s="49">
        <f>SUBTOTAL(9,H1744:H1764)</f>
        <v>4</v>
      </c>
      <c r="F1767" s="48">
        <f>SUBTOTAL(9,H1744:H1760)</f>
        <v>4</v>
      </c>
      <c r="G1767" s="47"/>
      <c r="H1767" s="46"/>
      <c r="I1767" s="46"/>
      <c r="J1767" s="45"/>
      <c r="K1767" s="43" t="s">
        <v>87</v>
      </c>
      <c r="L1767" s="43"/>
      <c r="M1767" s="43"/>
      <c r="N1767" s="44"/>
      <c r="O1767" s="43"/>
      <c r="P1767" s="43"/>
      <c r="Q1767" s="43"/>
      <c r="R1767" s="43"/>
      <c r="S1767" s="43"/>
      <c r="T1767" s="42">
        <v>1</v>
      </c>
      <c r="U1767" s="41" t="s">
        <v>130</v>
      </c>
      <c r="V1767" s="40" t="s">
        <v>129</v>
      </c>
      <c r="W1767" s="15">
        <v>4</v>
      </c>
      <c r="X1767" s="15"/>
      <c r="Y1767" s="15"/>
      <c r="Z1767" s="15" t="s">
        <v>70</v>
      </c>
      <c r="AA1767" s="15"/>
      <c r="AH1767" s="67"/>
      <c r="AI1767"/>
      <c r="AJ1767" s="67"/>
      <c r="AK1767"/>
      <c r="AO1767" s="39">
        <f t="shared" si="69"/>
        <v>0</v>
      </c>
      <c r="AP1767" s="39"/>
      <c r="AQ1767" s="39">
        <f t="shared" si="70"/>
        <v>0</v>
      </c>
    </row>
    <row r="1768" spans="1:43" ht="16.5" thickBot="1" x14ac:dyDescent="0.3">
      <c r="A1768" s="38">
        <v>1764</v>
      </c>
      <c r="G1768" s="13"/>
      <c r="U1768" s="2" t="s">
        <v>83</v>
      </c>
      <c r="V1768" s="40"/>
      <c r="W1768" s="15"/>
      <c r="X1768" s="15"/>
      <c r="Y1768" s="15"/>
      <c r="Z1768" s="15" t="s">
        <v>70</v>
      </c>
      <c r="AA1768" s="15"/>
      <c r="AH1768" s="67"/>
      <c r="AI1768"/>
      <c r="AJ1768" s="67"/>
      <c r="AK1768"/>
      <c r="AO1768" s="39">
        <f t="shared" si="69"/>
        <v>0</v>
      </c>
      <c r="AP1768" s="39"/>
      <c r="AQ1768" s="39">
        <f t="shared" si="70"/>
        <v>0</v>
      </c>
    </row>
    <row r="1769" spans="1:43" x14ac:dyDescent="0.25">
      <c r="A1769" s="38">
        <v>1765</v>
      </c>
      <c r="B1769" s="105">
        <v>1</v>
      </c>
      <c r="C1769" s="104" t="s">
        <v>6</v>
      </c>
      <c r="D1769" s="103"/>
      <c r="E1769" s="101"/>
      <c r="F1769" s="102"/>
      <c r="G1769" s="101" t="s">
        <v>127</v>
      </c>
      <c r="H1769" s="98"/>
      <c r="I1769" s="98"/>
      <c r="J1769" s="98"/>
      <c r="K1769" s="100" t="s">
        <v>118</v>
      </c>
      <c r="L1769" s="98"/>
      <c r="M1769" s="98"/>
      <c r="N1769" s="99"/>
      <c r="O1769" s="98"/>
      <c r="P1769" s="98"/>
      <c r="Q1769" s="98"/>
      <c r="R1769" s="98"/>
      <c r="S1769" s="98"/>
      <c r="T1769" s="97">
        <v>1</v>
      </c>
      <c r="U1769" s="96" t="s">
        <v>127</v>
      </c>
      <c r="V1769" s="40" t="s">
        <v>117</v>
      </c>
      <c r="W1769" s="15"/>
      <c r="X1769" s="15"/>
      <c r="Y1769" s="15"/>
      <c r="Z1769" s="15" t="s">
        <v>70</v>
      </c>
      <c r="AA1769" s="15"/>
      <c r="AH1769" s="67"/>
      <c r="AI1769"/>
      <c r="AJ1769" s="67"/>
      <c r="AK1769"/>
      <c r="AL1769" s="93"/>
      <c r="AM1769" s="93"/>
      <c r="AO1769" s="39">
        <f t="shared" si="69"/>
        <v>0</v>
      </c>
      <c r="AP1769" s="39"/>
      <c r="AQ1769" s="39">
        <f t="shared" si="70"/>
        <v>0</v>
      </c>
    </row>
    <row r="1770" spans="1:43" ht="16.5" thickBot="1" x14ac:dyDescent="0.3">
      <c r="A1770" s="38">
        <v>1766</v>
      </c>
      <c r="B1770" s="64">
        <v>2</v>
      </c>
      <c r="C1770" s="66" t="s">
        <v>116</v>
      </c>
      <c r="D1770" s="65"/>
      <c r="E1770" s="55"/>
      <c r="F1770" s="56"/>
      <c r="H1770" s="55"/>
      <c r="I1770" s="55"/>
      <c r="J1770" s="55"/>
      <c r="K1770" s="55" t="s">
        <v>115</v>
      </c>
      <c r="L1770" s="55"/>
      <c r="M1770" s="55"/>
      <c r="N1770" s="56"/>
      <c r="O1770" s="55"/>
      <c r="P1770" s="55"/>
      <c r="Q1770" s="55"/>
      <c r="R1770" s="55"/>
      <c r="S1770" s="55"/>
      <c r="T1770" s="54">
        <v>1</v>
      </c>
      <c r="U1770" s="53" t="s">
        <v>127</v>
      </c>
      <c r="V1770" s="40" t="s">
        <v>114</v>
      </c>
      <c r="W1770" s="15"/>
      <c r="X1770" s="15"/>
      <c r="Y1770" s="15"/>
      <c r="Z1770" s="15" t="s">
        <v>70</v>
      </c>
      <c r="AA1770" s="15"/>
      <c r="AB1770" s="4">
        <v>249</v>
      </c>
      <c r="AC1770" s="5" t="s">
        <v>128</v>
      </c>
      <c r="AD1770" s="83" t="s">
        <v>107</v>
      </c>
      <c r="AH1770" s="67"/>
      <c r="AI1770"/>
      <c r="AJ1770" s="67"/>
      <c r="AK1770"/>
      <c r="AL1770" s="93"/>
      <c r="AM1770" s="93"/>
      <c r="AO1770" s="39">
        <f t="shared" si="69"/>
        <v>0</v>
      </c>
      <c r="AP1770" s="39"/>
      <c r="AQ1770" s="39">
        <f t="shared" si="70"/>
        <v>0</v>
      </c>
    </row>
    <row r="1771" spans="1:43" ht="21.75" thickBot="1" x14ac:dyDescent="0.3">
      <c r="A1771" s="38">
        <v>1767</v>
      </c>
      <c r="B1771" s="64">
        <v>3</v>
      </c>
      <c r="C1771" s="92" t="s">
        <v>113</v>
      </c>
      <c r="D1771" s="91" t="s">
        <v>112</v>
      </c>
      <c r="E1771" s="87" t="s">
        <v>111</v>
      </c>
      <c r="F1771" s="90" t="s">
        <v>110</v>
      </c>
      <c r="G1771" s="89"/>
      <c r="H1771" s="86"/>
      <c r="I1771" s="86"/>
      <c r="J1771" s="86"/>
      <c r="K1771" s="86" t="s">
        <v>103</v>
      </c>
      <c r="L1771" s="87">
        <v>1109</v>
      </c>
      <c r="M1771" s="87"/>
      <c r="N1771" s="88" t="s">
        <v>109</v>
      </c>
      <c r="O1771" s="87"/>
      <c r="P1771" s="87" t="s">
        <v>108</v>
      </c>
      <c r="Q1771" s="87"/>
      <c r="R1771" s="87">
        <v>2</v>
      </c>
      <c r="S1771" s="86"/>
      <c r="T1771" s="85">
        <v>1</v>
      </c>
      <c r="U1771" s="84" t="s">
        <v>127</v>
      </c>
      <c r="V1771" s="40" t="s">
        <v>102</v>
      </c>
      <c r="W1771" s="15">
        <v>2</v>
      </c>
      <c r="X1771" s="15"/>
      <c r="Y1771" s="15"/>
      <c r="Z1771" s="15" t="s">
        <v>70</v>
      </c>
      <c r="AA1771" s="15"/>
      <c r="AH1771" s="67"/>
      <c r="AI1771"/>
      <c r="AJ1771" s="67"/>
      <c r="AK1771"/>
      <c r="AO1771" s="39" t="str">
        <f t="shared" si="69"/>
        <v>BOC District 2</v>
      </c>
      <c r="AP1771" s="39"/>
      <c r="AQ1771" s="39">
        <f t="shared" si="70"/>
        <v>0</v>
      </c>
    </row>
    <row r="1772" spans="1:43" thickBot="1" x14ac:dyDescent="0.3">
      <c r="A1772" s="38">
        <v>1768</v>
      </c>
      <c r="B1772" s="64">
        <v>4</v>
      </c>
      <c r="C1772" s="66" t="str">
        <f t="shared" ref="C1772:C1778" si="71">IF(G1772=1,AO1772," ")</f>
        <v xml:space="preserve">Alicia Adams </v>
      </c>
      <c r="D1772" s="71"/>
      <c r="E1772" s="82">
        <v>1109</v>
      </c>
      <c r="F1772" s="80">
        <v>249</v>
      </c>
      <c r="G1772" s="58">
        <v>1</v>
      </c>
      <c r="H1772" s="58">
        <v>1</v>
      </c>
      <c r="I1772" s="58" t="str">
        <f>IF(C1772=$AI$5,$AJ$5," ")</f>
        <v>REP</v>
      </c>
      <c r="J1772" s="55" t="s">
        <v>104</v>
      </c>
      <c r="K1772" s="55" t="s">
        <v>103</v>
      </c>
      <c r="L1772" s="55"/>
      <c r="M1772" s="55"/>
      <c r="N1772" s="56"/>
      <c r="O1772" s="55"/>
      <c r="P1772" s="55"/>
      <c r="Q1772" s="55"/>
      <c r="R1772" s="55"/>
      <c r="S1772" s="55"/>
      <c r="T1772" s="54">
        <v>1</v>
      </c>
      <c r="U1772" s="53" t="s">
        <v>127</v>
      </c>
      <c r="V1772" s="40" t="s">
        <v>102</v>
      </c>
      <c r="W1772" s="15">
        <v>2</v>
      </c>
      <c r="X1772" s="15"/>
      <c r="Y1772" s="15"/>
      <c r="Z1772" s="15" t="s">
        <v>70</v>
      </c>
      <c r="AA1772" s="15"/>
      <c r="AB1772" s="4">
        <v>250</v>
      </c>
      <c r="AC1772" s="5" t="s">
        <v>128</v>
      </c>
      <c r="AD1772" s="5" t="s">
        <v>105</v>
      </c>
      <c r="AJ1772" s="67"/>
      <c r="AK1772"/>
      <c r="AO1772" s="39" t="str">
        <f t="shared" si="69"/>
        <v xml:space="preserve">Alicia Adams </v>
      </c>
      <c r="AP1772" s="39"/>
      <c r="AQ1772" s="39">
        <f t="shared" si="70"/>
        <v>0</v>
      </c>
    </row>
    <row r="1773" spans="1:43" thickBot="1" x14ac:dyDescent="0.3">
      <c r="A1773" s="38">
        <v>1769</v>
      </c>
      <c r="B1773" s="64">
        <v>5</v>
      </c>
      <c r="C1773" s="66" t="str">
        <f t="shared" si="71"/>
        <v>Erick Allen</v>
      </c>
      <c r="D1773" s="71"/>
      <c r="E1773" s="81">
        <v>1109</v>
      </c>
      <c r="F1773" s="80">
        <v>250</v>
      </c>
      <c r="G1773" s="58">
        <v>1</v>
      </c>
      <c r="H1773" s="58">
        <f>G1773</f>
        <v>1</v>
      </c>
      <c r="I1773" s="58" t="str">
        <f>IF(C1773=$AI$6,$AJ$6," ")</f>
        <v>DEM</v>
      </c>
      <c r="J1773" s="55" t="s">
        <v>104</v>
      </c>
      <c r="K1773" s="55" t="s">
        <v>103</v>
      </c>
      <c r="L1773" s="55"/>
      <c r="M1773" s="55"/>
      <c r="N1773" s="56"/>
      <c r="O1773" s="55"/>
      <c r="P1773" s="55"/>
      <c r="Q1773" s="55"/>
      <c r="R1773" s="55"/>
      <c r="S1773" s="55"/>
      <c r="T1773" s="54">
        <v>1</v>
      </c>
      <c r="U1773" s="53" t="s">
        <v>127</v>
      </c>
      <c r="V1773" s="40" t="s">
        <v>102</v>
      </c>
      <c r="W1773" s="15">
        <v>2</v>
      </c>
      <c r="X1773" s="15"/>
      <c r="Y1773" s="15"/>
      <c r="Z1773" s="15" t="s">
        <v>70</v>
      </c>
      <c r="AA1773" s="15"/>
      <c r="AJ1773" s="67"/>
      <c r="AK1773"/>
      <c r="AO1773" s="39" t="str">
        <f t="shared" si="69"/>
        <v>Erick Allen</v>
      </c>
      <c r="AP1773" s="39"/>
      <c r="AQ1773" s="39">
        <f t="shared" si="70"/>
        <v>0</v>
      </c>
    </row>
    <row r="1774" spans="1:43" thickBot="1" x14ac:dyDescent="0.3">
      <c r="A1774" s="38">
        <v>1770</v>
      </c>
      <c r="B1774" s="64">
        <v>6</v>
      </c>
      <c r="C1774" s="66" t="str">
        <f t="shared" si="71"/>
        <v>Jaha V. Howard</v>
      </c>
      <c r="D1774" s="71"/>
      <c r="E1774" s="81">
        <v>1109</v>
      </c>
      <c r="F1774" s="80">
        <v>250</v>
      </c>
      <c r="G1774" s="58">
        <v>1</v>
      </c>
      <c r="H1774" s="58">
        <f>G1774</f>
        <v>1</v>
      </c>
      <c r="I1774" s="58" t="str">
        <f>IF(C1774=$AI$7,$AJ$7," ")</f>
        <v>DEM</v>
      </c>
      <c r="J1774" s="55" t="s">
        <v>104</v>
      </c>
      <c r="K1774" s="55" t="s">
        <v>103</v>
      </c>
      <c r="L1774" s="55"/>
      <c r="M1774" s="55"/>
      <c r="N1774" s="56"/>
      <c r="O1774" s="55"/>
      <c r="P1774" s="55"/>
      <c r="Q1774" s="55"/>
      <c r="R1774" s="55"/>
      <c r="S1774" s="55"/>
      <c r="T1774" s="54">
        <v>1</v>
      </c>
      <c r="U1774" s="53" t="s">
        <v>127</v>
      </c>
      <c r="V1774" s="40" t="s">
        <v>102</v>
      </c>
      <c r="W1774" s="15">
        <v>2</v>
      </c>
      <c r="X1774" s="15"/>
      <c r="Y1774" s="15"/>
      <c r="Z1774" s="15" t="s">
        <v>70</v>
      </c>
      <c r="AA1774" s="15"/>
      <c r="AJ1774" s="67"/>
      <c r="AK1774"/>
      <c r="AO1774" s="39" t="str">
        <f t="shared" si="69"/>
        <v>Jaha V. Howard</v>
      </c>
      <c r="AP1774" s="39"/>
      <c r="AQ1774" s="39">
        <f t="shared" si="70"/>
        <v>0</v>
      </c>
    </row>
    <row r="1775" spans="1:43" thickBot="1" x14ac:dyDescent="0.3">
      <c r="A1775" s="38">
        <v>1771</v>
      </c>
      <c r="B1775" s="64">
        <v>7</v>
      </c>
      <c r="C1775" s="66" t="str">
        <f t="shared" si="71"/>
        <v>Tanisha Whorton</v>
      </c>
      <c r="D1775" s="71"/>
      <c r="E1775" s="81">
        <v>1109</v>
      </c>
      <c r="F1775" s="80">
        <v>250</v>
      </c>
      <c r="G1775" s="58">
        <v>1</v>
      </c>
      <c r="H1775" s="58">
        <f>G1775</f>
        <v>1</v>
      </c>
      <c r="I1775" s="58" t="str">
        <f>IF(C1775=$AI$8,$AJ$8," ")</f>
        <v>DEM</v>
      </c>
      <c r="J1775" s="55" t="s">
        <v>104</v>
      </c>
      <c r="K1775" s="55" t="s">
        <v>103</v>
      </c>
      <c r="L1775" s="55"/>
      <c r="M1775" s="55"/>
      <c r="N1775" s="56"/>
      <c r="O1775" s="55"/>
      <c r="P1775" s="55"/>
      <c r="Q1775" s="55"/>
      <c r="R1775" s="55"/>
      <c r="S1775" s="55"/>
      <c r="T1775" s="54">
        <v>1</v>
      </c>
      <c r="U1775" s="53" t="s">
        <v>127</v>
      </c>
      <c r="V1775" s="40" t="s">
        <v>102</v>
      </c>
      <c r="W1775" s="15">
        <v>2</v>
      </c>
      <c r="X1775" s="15"/>
      <c r="Y1775" s="15"/>
      <c r="Z1775" s="15" t="s">
        <v>70</v>
      </c>
      <c r="AA1775" s="15"/>
      <c r="AJ1775" s="67"/>
      <c r="AK1775"/>
      <c r="AO1775" s="39" t="str">
        <f t="shared" si="69"/>
        <v>Tanisha Whorton</v>
      </c>
      <c r="AP1775" s="39"/>
      <c r="AQ1775" s="39">
        <f t="shared" si="70"/>
        <v>0</v>
      </c>
    </row>
    <row r="1776" spans="1:43" thickBot="1" x14ac:dyDescent="0.3">
      <c r="A1776" s="38">
        <v>1772</v>
      </c>
      <c r="B1776" s="64">
        <v>8</v>
      </c>
      <c r="C1776" s="66" t="str">
        <f t="shared" si="71"/>
        <v>Tracy Stevenson</v>
      </c>
      <c r="D1776" s="71"/>
      <c r="E1776" s="81">
        <v>1109</v>
      </c>
      <c r="F1776" s="80">
        <v>250</v>
      </c>
      <c r="G1776" s="58">
        <v>1</v>
      </c>
      <c r="H1776" s="58">
        <f>G1776</f>
        <v>1</v>
      </c>
      <c r="I1776" s="58" t="str">
        <f>IF(C1776=$AI$9,$AJ$9," ")</f>
        <v>DEM</v>
      </c>
      <c r="J1776" s="55" t="s">
        <v>104</v>
      </c>
      <c r="K1776" s="55" t="s">
        <v>103</v>
      </c>
      <c r="L1776" s="55"/>
      <c r="M1776" s="55"/>
      <c r="N1776" s="56"/>
      <c r="O1776" s="55"/>
      <c r="P1776" s="55"/>
      <c r="Q1776" s="55"/>
      <c r="R1776" s="55"/>
      <c r="S1776" s="55"/>
      <c r="T1776" s="54">
        <v>1</v>
      </c>
      <c r="U1776" s="53" t="s">
        <v>127</v>
      </c>
      <c r="V1776" s="40" t="s">
        <v>102</v>
      </c>
      <c r="W1776" s="15">
        <v>2</v>
      </c>
      <c r="X1776" s="15"/>
      <c r="Y1776" s="15"/>
      <c r="Z1776" s="15" t="s">
        <v>70</v>
      </c>
      <c r="AA1776" s="15"/>
      <c r="AE1776" s="83"/>
      <c r="AJ1776" s="67"/>
      <c r="AK1776"/>
      <c r="AO1776" s="39" t="str">
        <f t="shared" si="69"/>
        <v>Tracy Stevenson</v>
      </c>
      <c r="AP1776" s="39"/>
      <c r="AQ1776" s="39">
        <f t="shared" si="70"/>
        <v>0</v>
      </c>
    </row>
    <row r="1777" spans="1:43" ht="15" x14ac:dyDescent="0.25">
      <c r="A1777" s="38">
        <v>1773</v>
      </c>
      <c r="B1777" s="64">
        <v>9</v>
      </c>
      <c r="C1777" s="66" t="str">
        <f t="shared" si="71"/>
        <v xml:space="preserve"> </v>
      </c>
      <c r="D1777" s="65"/>
      <c r="E1777" s="55"/>
      <c r="F1777" s="56"/>
      <c r="G1777" s="58"/>
      <c r="H1777" s="58"/>
      <c r="I1777" s="58" t="str">
        <f>IF(C1777=$AI$10,$AJ$10," ")</f>
        <v xml:space="preserve"> </v>
      </c>
      <c r="J1777" s="55"/>
      <c r="K1777" s="55" t="s">
        <v>103</v>
      </c>
      <c r="L1777" s="55"/>
      <c r="M1777" s="55"/>
      <c r="N1777" s="56"/>
      <c r="O1777" s="55"/>
      <c r="P1777" s="55"/>
      <c r="Q1777" s="55"/>
      <c r="R1777" s="55"/>
      <c r="S1777" s="55"/>
      <c r="T1777" s="54">
        <v>1</v>
      </c>
      <c r="U1777" s="53" t="s">
        <v>127</v>
      </c>
      <c r="V1777" s="40" t="s">
        <v>102</v>
      </c>
      <c r="W1777" s="15">
        <v>2</v>
      </c>
      <c r="X1777" s="15"/>
      <c r="Y1777" s="15"/>
      <c r="Z1777" s="15" t="s">
        <v>70</v>
      </c>
      <c r="AA1777" s="15"/>
      <c r="AJ1777" s="67"/>
      <c r="AK1777"/>
      <c r="AO1777" s="39" t="str">
        <f t="shared" si="69"/>
        <v>BLANK</v>
      </c>
      <c r="AP1777" s="39"/>
      <c r="AQ1777" s="39">
        <f t="shared" si="70"/>
        <v>0</v>
      </c>
    </row>
    <row r="1778" spans="1:43" ht="15" x14ac:dyDescent="0.25">
      <c r="A1778" s="38">
        <v>1774</v>
      </c>
      <c r="B1778" s="64">
        <v>10</v>
      </c>
      <c r="C1778" s="66" t="str">
        <f t="shared" si="71"/>
        <v xml:space="preserve"> </v>
      </c>
      <c r="D1778" s="65"/>
      <c r="E1778" s="55"/>
      <c r="F1778" s="56"/>
      <c r="G1778" s="58"/>
      <c r="H1778" s="58"/>
      <c r="I1778" s="58" t="str">
        <f>IF(C1778=$AI$10,$AJ$10," ")</f>
        <v xml:space="preserve"> </v>
      </c>
      <c r="J1778" s="55"/>
      <c r="K1778" s="55" t="s">
        <v>103</v>
      </c>
      <c r="L1778" s="55"/>
      <c r="M1778" s="55"/>
      <c r="N1778" s="56"/>
      <c r="O1778" s="55"/>
      <c r="P1778" s="55"/>
      <c r="Q1778" s="55"/>
      <c r="R1778" s="55"/>
      <c r="S1778" s="55"/>
      <c r="T1778" s="54">
        <v>1</v>
      </c>
      <c r="U1778" s="53" t="s">
        <v>127</v>
      </c>
      <c r="V1778" s="40" t="s">
        <v>102</v>
      </c>
      <c r="W1778" s="15">
        <v>2</v>
      </c>
      <c r="X1778" s="15"/>
      <c r="Y1778" s="15"/>
      <c r="Z1778" s="15" t="s">
        <v>70</v>
      </c>
      <c r="AA1778" s="15"/>
      <c r="AH1778" s="67"/>
      <c r="AI1778"/>
      <c r="AJ1778" s="67"/>
      <c r="AK1778"/>
      <c r="AO1778" s="39" t="str">
        <f t="shared" si="69"/>
        <v>Write In</v>
      </c>
      <c r="AP1778" s="39"/>
      <c r="AQ1778" s="39">
        <f t="shared" si="70"/>
        <v>0</v>
      </c>
    </row>
    <row r="1779" spans="1:43" hidden="1" x14ac:dyDescent="0.25">
      <c r="A1779" s="75">
        <v>1775</v>
      </c>
      <c r="B1779" s="64">
        <v>11</v>
      </c>
      <c r="C1779" s="79" t="s">
        <v>101</v>
      </c>
      <c r="D1779" s="78"/>
      <c r="E1779" s="55"/>
      <c r="F1779" s="56"/>
      <c r="G1779" s="59"/>
      <c r="H1779" s="58"/>
      <c r="I1779" s="58"/>
      <c r="J1779" s="55"/>
      <c r="K1779" s="55" t="s">
        <v>100</v>
      </c>
      <c r="L1779" s="55"/>
      <c r="M1779" s="55"/>
      <c r="N1779" s="56"/>
      <c r="O1779" s="55"/>
      <c r="P1779" s="55"/>
      <c r="Q1779" s="55"/>
      <c r="R1779" s="55"/>
      <c r="S1779" s="55"/>
      <c r="T1779" s="55"/>
      <c r="U1779" s="53" t="s">
        <v>127</v>
      </c>
      <c r="V1779" s="40" t="s">
        <v>99</v>
      </c>
      <c r="W1779" s="15"/>
      <c r="X1779" s="15"/>
      <c r="Y1779" s="15"/>
      <c r="Z1779" s="15" t="s">
        <v>70</v>
      </c>
      <c r="AA1779" s="15"/>
      <c r="AH1779" s="67"/>
      <c r="AI1779"/>
      <c r="AJ1779" s="67"/>
      <c r="AK1779"/>
      <c r="AO1779" s="39">
        <f t="shared" si="69"/>
        <v>0</v>
      </c>
      <c r="AP1779" s="39"/>
      <c r="AQ1779" s="39" t="str">
        <f t="shared" si="70"/>
        <v>BOC District 4</v>
      </c>
    </row>
    <row r="1780" spans="1:43" ht="15" hidden="1" x14ac:dyDescent="0.25">
      <c r="A1780" s="75">
        <v>1776</v>
      </c>
      <c r="B1780" s="64">
        <v>12</v>
      </c>
      <c r="C1780" s="66" t="str">
        <f t="shared" ref="C1780:C1786" si="72">IF(G1780=1,AQ1780," ")</f>
        <v xml:space="preserve"> </v>
      </c>
      <c r="D1780" s="65"/>
      <c r="E1780" s="55"/>
      <c r="F1780" s="56"/>
      <c r="G1780" s="58"/>
      <c r="H1780" s="58"/>
      <c r="I1780" s="58" t="str">
        <f>IF(C1780=$AI$13,$AJ$13," ")</f>
        <v xml:space="preserve"> </v>
      </c>
      <c r="J1780" s="55"/>
      <c r="K1780" s="55" t="s">
        <v>100</v>
      </c>
      <c r="L1780" s="55"/>
      <c r="M1780" s="55"/>
      <c r="N1780" s="56"/>
      <c r="O1780" s="55"/>
      <c r="P1780" s="55"/>
      <c r="Q1780" s="55"/>
      <c r="R1780" s="55"/>
      <c r="S1780" s="55"/>
      <c r="T1780" s="55"/>
      <c r="U1780" s="53" t="s">
        <v>127</v>
      </c>
      <c r="V1780" s="40" t="s">
        <v>99</v>
      </c>
      <c r="W1780" s="15"/>
      <c r="X1780" s="15"/>
      <c r="Y1780" s="15"/>
      <c r="Z1780" s="15" t="s">
        <v>70</v>
      </c>
      <c r="AA1780" s="15"/>
      <c r="AH1780" s="67"/>
      <c r="AI1780"/>
      <c r="AJ1780" s="67"/>
      <c r="AK1780"/>
      <c r="AO1780" s="39">
        <f t="shared" si="69"/>
        <v>0</v>
      </c>
      <c r="AP1780" s="39"/>
      <c r="AQ1780" s="39" t="str">
        <f t="shared" si="70"/>
        <v>Julien Grhas</v>
      </c>
    </row>
    <row r="1781" spans="1:43" ht="15" hidden="1" x14ac:dyDescent="0.25">
      <c r="A1781" s="75">
        <v>1777</v>
      </c>
      <c r="B1781" s="64">
        <v>13</v>
      </c>
      <c r="C1781" s="66" t="str">
        <f t="shared" si="72"/>
        <v xml:space="preserve"> </v>
      </c>
      <c r="D1781" s="65"/>
      <c r="E1781" s="55"/>
      <c r="F1781" s="56"/>
      <c r="G1781" s="58"/>
      <c r="H1781" s="58"/>
      <c r="I1781" s="58" t="str">
        <f>IF(C1781=$AI$14,$AJ$14," ")</f>
        <v xml:space="preserve"> </v>
      </c>
      <c r="J1781" s="55"/>
      <c r="K1781" s="55" t="s">
        <v>100</v>
      </c>
      <c r="L1781" s="55"/>
      <c r="M1781" s="55"/>
      <c r="N1781" s="56"/>
      <c r="O1781" s="55"/>
      <c r="P1781" s="55"/>
      <c r="Q1781" s="55"/>
      <c r="R1781" s="55"/>
      <c r="S1781" s="55"/>
      <c r="T1781" s="55"/>
      <c r="U1781" s="53" t="s">
        <v>127</v>
      </c>
      <c r="V1781" s="40" t="s">
        <v>99</v>
      </c>
      <c r="W1781" s="15"/>
      <c r="X1781" s="15"/>
      <c r="Y1781" s="15"/>
      <c r="Z1781" s="15" t="s">
        <v>70</v>
      </c>
      <c r="AA1781" s="15"/>
      <c r="AH1781" s="67"/>
      <c r="AI1781"/>
      <c r="AJ1781" s="67"/>
      <c r="AK1781"/>
      <c r="AO1781" s="39">
        <f t="shared" si="69"/>
        <v>0</v>
      </c>
      <c r="AP1781" s="39"/>
      <c r="AQ1781" s="39" t="str">
        <f t="shared" si="70"/>
        <v>Matthew Hardwick</v>
      </c>
    </row>
    <row r="1782" spans="1:43" ht="15" hidden="1" x14ac:dyDescent="0.25">
      <c r="A1782" s="75">
        <v>1778</v>
      </c>
      <c r="B1782" s="64">
        <v>14</v>
      </c>
      <c r="C1782" s="66" t="str">
        <f t="shared" si="72"/>
        <v xml:space="preserve"> </v>
      </c>
      <c r="D1782" s="65"/>
      <c r="E1782" s="55"/>
      <c r="F1782" s="56"/>
      <c r="G1782" s="58"/>
      <c r="H1782" s="58"/>
      <c r="I1782" s="58" t="str">
        <f>IF(C1782=$AI$15,$AJ$15," ")</f>
        <v xml:space="preserve"> </v>
      </c>
      <c r="J1782" s="55"/>
      <c r="K1782" s="55" t="s">
        <v>100</v>
      </c>
      <c r="L1782" s="55"/>
      <c r="M1782" s="55"/>
      <c r="N1782" s="56"/>
      <c r="O1782" s="55"/>
      <c r="P1782" s="55"/>
      <c r="Q1782" s="55"/>
      <c r="R1782" s="55"/>
      <c r="S1782" s="55"/>
      <c r="T1782" s="55"/>
      <c r="U1782" s="53" t="s">
        <v>127</v>
      </c>
      <c r="V1782" s="40" t="s">
        <v>99</v>
      </c>
      <c r="W1782" s="15"/>
      <c r="X1782" s="15"/>
      <c r="Y1782" s="15"/>
      <c r="Z1782" s="15" t="s">
        <v>70</v>
      </c>
      <c r="AA1782" s="15"/>
      <c r="AH1782" s="67"/>
      <c r="AI1782"/>
      <c r="AJ1782" s="67"/>
      <c r="AK1782"/>
      <c r="AO1782" s="39">
        <f t="shared" si="69"/>
        <v>0</v>
      </c>
      <c r="AP1782" s="39"/>
      <c r="AQ1782" s="39" t="str">
        <f t="shared" si="70"/>
        <v>Yashica Marshall</v>
      </c>
    </row>
    <row r="1783" spans="1:43" ht="15" hidden="1" x14ac:dyDescent="0.25">
      <c r="A1783" s="75">
        <v>1779</v>
      </c>
      <c r="B1783" s="64">
        <v>15</v>
      </c>
      <c r="C1783" s="66" t="str">
        <f t="shared" si="72"/>
        <v xml:space="preserve"> </v>
      </c>
      <c r="D1783" s="65"/>
      <c r="E1783" s="55"/>
      <c r="F1783" s="56"/>
      <c r="G1783" s="58"/>
      <c r="H1783" s="58"/>
      <c r="I1783" s="58" t="str">
        <f>IF(C1783=$AI$16,$AJ$16," ")</f>
        <v xml:space="preserve"> </v>
      </c>
      <c r="J1783" s="55"/>
      <c r="K1783" s="55" t="s">
        <v>100</v>
      </c>
      <c r="L1783" s="55"/>
      <c r="M1783" s="55"/>
      <c r="N1783" s="56"/>
      <c r="O1783" s="55"/>
      <c r="P1783" s="55"/>
      <c r="Q1783" s="55"/>
      <c r="R1783" s="55"/>
      <c r="S1783" s="55"/>
      <c r="T1783" s="55"/>
      <c r="U1783" s="53" t="s">
        <v>127</v>
      </c>
      <c r="V1783" s="40" t="s">
        <v>99</v>
      </c>
      <c r="W1783" s="15"/>
      <c r="X1783" s="15"/>
      <c r="Y1783" s="15"/>
      <c r="Z1783" s="15" t="s">
        <v>70</v>
      </c>
      <c r="AA1783" s="15"/>
      <c r="AH1783" s="67"/>
      <c r="AI1783"/>
      <c r="AJ1783" s="67"/>
      <c r="AK1783"/>
      <c r="AO1783" s="39">
        <f t="shared" si="69"/>
        <v>0</v>
      </c>
      <c r="AP1783" s="39"/>
      <c r="AQ1783" s="39" t="str">
        <f t="shared" si="70"/>
        <v>Monique Sheffield</v>
      </c>
    </row>
    <row r="1784" spans="1:43" ht="15" hidden="1" x14ac:dyDescent="0.25">
      <c r="A1784" s="75">
        <v>1780</v>
      </c>
      <c r="B1784" s="64">
        <v>16</v>
      </c>
      <c r="C1784" s="66" t="str">
        <f t="shared" si="72"/>
        <v xml:space="preserve"> </v>
      </c>
      <c r="D1784" s="65"/>
      <c r="E1784" s="55"/>
      <c r="F1784" s="56"/>
      <c r="G1784" s="58"/>
      <c r="H1784" s="58"/>
      <c r="I1784" s="58" t="str">
        <f>IF(C1784=$AI$17,$AJ$17," ")</f>
        <v xml:space="preserve"> </v>
      </c>
      <c r="J1784" s="55"/>
      <c r="K1784" s="55" t="s">
        <v>100</v>
      </c>
      <c r="L1784" s="55"/>
      <c r="M1784" s="55"/>
      <c r="N1784" s="56"/>
      <c r="O1784" s="55"/>
      <c r="P1784" s="55"/>
      <c r="Q1784" s="55"/>
      <c r="R1784" s="55"/>
      <c r="S1784" s="55"/>
      <c r="T1784" s="55"/>
      <c r="U1784" s="53" t="s">
        <v>127</v>
      </c>
      <c r="V1784" s="40" t="s">
        <v>99</v>
      </c>
      <c r="W1784" s="15"/>
      <c r="X1784" s="15"/>
      <c r="Y1784" s="15"/>
      <c r="Z1784" s="15" t="s">
        <v>70</v>
      </c>
      <c r="AA1784" s="15"/>
      <c r="AH1784" s="67"/>
      <c r="AI1784"/>
      <c r="AJ1784" s="67"/>
      <c r="AK1784"/>
      <c r="AO1784" s="39">
        <f t="shared" si="69"/>
        <v>0</v>
      </c>
      <c r="AP1784" s="39"/>
      <c r="AQ1784" s="39" t="str">
        <f t="shared" si="70"/>
        <v>BLANK</v>
      </c>
    </row>
    <row r="1785" spans="1:43" ht="15" hidden="1" x14ac:dyDescent="0.25">
      <c r="A1785" s="75">
        <v>1781</v>
      </c>
      <c r="B1785" s="64">
        <v>17</v>
      </c>
      <c r="C1785" s="66" t="str">
        <f t="shared" si="72"/>
        <v xml:space="preserve"> </v>
      </c>
      <c r="D1785" s="65"/>
      <c r="E1785" s="55"/>
      <c r="F1785" s="56"/>
      <c r="G1785" s="58"/>
      <c r="H1785" s="58"/>
      <c r="I1785" s="58" t="str">
        <f>IF(C1785=$AI$18,$AJ$18," ")</f>
        <v xml:space="preserve"> </v>
      </c>
      <c r="J1785" s="55"/>
      <c r="K1785" s="55" t="s">
        <v>100</v>
      </c>
      <c r="L1785" s="55"/>
      <c r="M1785" s="55"/>
      <c r="N1785" s="56"/>
      <c r="O1785" s="55"/>
      <c r="P1785" s="55"/>
      <c r="Q1785" s="55"/>
      <c r="R1785" s="55"/>
      <c r="S1785" s="55"/>
      <c r="T1785" s="55"/>
      <c r="U1785" s="53" t="s">
        <v>127</v>
      </c>
      <c r="V1785" s="40" t="s">
        <v>99</v>
      </c>
      <c r="W1785" s="15"/>
      <c r="X1785" s="15"/>
      <c r="Y1785" s="15"/>
      <c r="Z1785" s="15" t="s">
        <v>70</v>
      </c>
      <c r="AA1785" s="15"/>
      <c r="AH1785" s="67"/>
      <c r="AI1785"/>
      <c r="AJ1785" s="67"/>
      <c r="AK1785"/>
      <c r="AO1785" s="39">
        <f t="shared" si="69"/>
        <v>0</v>
      </c>
      <c r="AP1785" s="39"/>
      <c r="AQ1785" s="39" t="str">
        <f t="shared" si="70"/>
        <v>BLANK</v>
      </c>
    </row>
    <row r="1786" spans="1:43" ht="15" hidden="1" x14ac:dyDescent="0.25">
      <c r="A1786" s="75">
        <v>1782</v>
      </c>
      <c r="B1786" s="64">
        <v>18</v>
      </c>
      <c r="C1786" s="66" t="str">
        <f t="shared" si="72"/>
        <v xml:space="preserve"> </v>
      </c>
      <c r="D1786" s="65"/>
      <c r="E1786" s="55"/>
      <c r="F1786" s="56"/>
      <c r="G1786" s="58"/>
      <c r="H1786" s="58"/>
      <c r="I1786" s="58" t="str">
        <f>IF(C1786=$AI$19,$AJ$19," ")</f>
        <v xml:space="preserve"> </v>
      </c>
      <c r="J1786" s="55"/>
      <c r="K1786" s="55" t="s">
        <v>100</v>
      </c>
      <c r="L1786" s="55"/>
      <c r="M1786" s="55"/>
      <c r="N1786" s="56"/>
      <c r="O1786" s="55"/>
      <c r="P1786" s="55"/>
      <c r="Q1786" s="55"/>
      <c r="R1786" s="55"/>
      <c r="S1786" s="55"/>
      <c r="T1786" s="55"/>
      <c r="U1786" s="53" t="s">
        <v>127</v>
      </c>
      <c r="V1786" s="40" t="s">
        <v>99</v>
      </c>
      <c r="W1786" s="15"/>
      <c r="X1786" s="15"/>
      <c r="Y1786" s="15"/>
      <c r="Z1786" s="15" t="s">
        <v>70</v>
      </c>
      <c r="AA1786" s="15"/>
      <c r="AH1786" s="67"/>
      <c r="AI1786"/>
      <c r="AJ1786" s="67"/>
      <c r="AK1786"/>
      <c r="AO1786" s="39">
        <f t="shared" si="69"/>
        <v>0</v>
      </c>
      <c r="AP1786" s="39"/>
      <c r="AQ1786" s="39" t="str">
        <f t="shared" si="70"/>
        <v>Write In</v>
      </c>
    </row>
    <row r="1787" spans="1:43" thickBot="1" x14ac:dyDescent="0.3">
      <c r="A1787" s="38">
        <v>1783</v>
      </c>
      <c r="B1787" s="64">
        <v>19</v>
      </c>
      <c r="C1787" s="66"/>
      <c r="D1787" s="65"/>
      <c r="E1787" s="55"/>
      <c r="F1787" s="56"/>
      <c r="G1787" s="58"/>
      <c r="H1787" s="58"/>
      <c r="I1787" s="58"/>
      <c r="J1787" s="55"/>
      <c r="K1787" s="55"/>
      <c r="L1787" s="55"/>
      <c r="M1787" s="55"/>
      <c r="N1787" s="56"/>
      <c r="O1787" s="55"/>
      <c r="P1787" s="55"/>
      <c r="Q1787" s="55"/>
      <c r="R1787" s="55"/>
      <c r="S1787" s="55"/>
      <c r="T1787" s="54">
        <v>1</v>
      </c>
      <c r="U1787" s="53" t="s">
        <v>127</v>
      </c>
      <c r="V1787" s="40" t="s">
        <v>85</v>
      </c>
      <c r="W1787" s="15">
        <v>2</v>
      </c>
      <c r="X1787" s="15"/>
      <c r="Y1787" s="15"/>
      <c r="Z1787" s="15" t="s">
        <v>70</v>
      </c>
      <c r="AA1787" s="15"/>
      <c r="AH1787" s="67"/>
      <c r="AI1787"/>
      <c r="AJ1787" s="67"/>
      <c r="AK1787"/>
      <c r="AO1787" s="39">
        <f t="shared" si="69"/>
        <v>0</v>
      </c>
      <c r="AP1787" s="39"/>
      <c r="AQ1787" s="39">
        <f t="shared" si="70"/>
        <v>0</v>
      </c>
    </row>
    <row r="1788" spans="1:43" ht="16.5" thickBot="1" x14ac:dyDescent="0.3">
      <c r="A1788" s="38">
        <v>1784</v>
      </c>
      <c r="B1788" s="64">
        <v>20</v>
      </c>
      <c r="C1788" s="74" t="s">
        <v>98</v>
      </c>
      <c r="D1788" s="71"/>
      <c r="E1788" s="58"/>
      <c r="F1788" s="73"/>
      <c r="G1788" s="59">
        <v>0</v>
      </c>
      <c r="H1788" s="59">
        <v>0</v>
      </c>
      <c r="I1788" s="58"/>
      <c r="J1788" s="55"/>
      <c r="K1788" s="55" t="s">
        <v>97</v>
      </c>
      <c r="L1788" s="55"/>
      <c r="M1788" s="55"/>
      <c r="N1788" s="56"/>
      <c r="O1788" s="55"/>
      <c r="P1788" s="55"/>
      <c r="Q1788" s="55"/>
      <c r="R1788" s="55"/>
      <c r="S1788" s="55"/>
      <c r="T1788" s="54">
        <v>1</v>
      </c>
      <c r="U1788" s="53" t="s">
        <v>127</v>
      </c>
      <c r="V1788" s="40" t="s">
        <v>85</v>
      </c>
      <c r="W1788" s="15">
        <v>2</v>
      </c>
      <c r="X1788" s="15"/>
      <c r="Y1788" s="15"/>
      <c r="Z1788" s="15" t="s">
        <v>70</v>
      </c>
      <c r="AA1788" s="15"/>
      <c r="AH1788" s="67"/>
      <c r="AI1788"/>
      <c r="AJ1788" s="67"/>
      <c r="AK1788"/>
      <c r="AO1788" s="39">
        <f t="shared" si="69"/>
        <v>0</v>
      </c>
      <c r="AP1788" s="39"/>
      <c r="AQ1788" s="39">
        <f t="shared" si="70"/>
        <v>0</v>
      </c>
    </row>
    <row r="1789" spans="1:43" ht="16.5" thickBot="1" x14ac:dyDescent="0.3">
      <c r="A1789" s="38">
        <v>1785</v>
      </c>
      <c r="B1789" s="64">
        <v>21</v>
      </c>
      <c r="C1789" s="74" t="s">
        <v>96</v>
      </c>
      <c r="D1789" s="71"/>
      <c r="E1789" s="58"/>
      <c r="F1789" s="73"/>
      <c r="G1789" s="59">
        <v>0</v>
      </c>
      <c r="H1789" s="59">
        <v>0</v>
      </c>
      <c r="I1789" s="58"/>
      <c r="J1789" s="55"/>
      <c r="K1789" s="55" t="s">
        <v>95</v>
      </c>
      <c r="L1789" s="55"/>
      <c r="M1789" s="55"/>
      <c r="N1789" s="56"/>
      <c r="O1789" s="55"/>
      <c r="P1789" s="55"/>
      <c r="Q1789" s="55"/>
      <c r="R1789" s="55"/>
      <c r="S1789" s="55"/>
      <c r="T1789" s="54">
        <v>1</v>
      </c>
      <c r="U1789" s="53" t="s">
        <v>127</v>
      </c>
      <c r="V1789" s="40" t="s">
        <v>85</v>
      </c>
      <c r="W1789" s="15">
        <v>2</v>
      </c>
      <c r="X1789" s="15"/>
      <c r="Y1789" s="15"/>
      <c r="Z1789" s="15" t="s">
        <v>70</v>
      </c>
      <c r="AA1789" s="15"/>
      <c r="AH1789" s="67"/>
      <c r="AI1789"/>
      <c r="AJ1789" s="67"/>
      <c r="AK1789"/>
      <c r="AO1789" s="39">
        <f t="shared" si="69"/>
        <v>0</v>
      </c>
      <c r="AP1789" s="39"/>
      <c r="AQ1789" s="39">
        <f t="shared" si="70"/>
        <v>0</v>
      </c>
    </row>
    <row r="1790" spans="1:43" ht="16.5" thickBot="1" x14ac:dyDescent="0.3">
      <c r="A1790" s="38">
        <v>1786</v>
      </c>
      <c r="B1790" s="64">
        <v>22</v>
      </c>
      <c r="C1790" s="74" t="s">
        <v>94</v>
      </c>
      <c r="D1790" s="71"/>
      <c r="E1790" s="58"/>
      <c r="F1790" s="73"/>
      <c r="G1790" s="59">
        <v>0</v>
      </c>
      <c r="H1790" s="59">
        <v>0</v>
      </c>
      <c r="I1790" s="58"/>
      <c r="J1790" s="55"/>
      <c r="K1790" s="55" t="s">
        <v>93</v>
      </c>
      <c r="L1790" s="55"/>
      <c r="M1790" s="55"/>
      <c r="N1790" s="56"/>
      <c r="O1790" s="55"/>
      <c r="P1790" s="55"/>
      <c r="Q1790" s="55"/>
      <c r="R1790" s="55"/>
      <c r="S1790" s="55"/>
      <c r="T1790" s="54">
        <v>1</v>
      </c>
      <c r="U1790" s="53" t="s">
        <v>127</v>
      </c>
      <c r="V1790" s="40" t="s">
        <v>85</v>
      </c>
      <c r="W1790" s="15">
        <v>2</v>
      </c>
      <c r="X1790" s="15"/>
      <c r="Y1790" s="15"/>
      <c r="Z1790" s="15" t="s">
        <v>70</v>
      </c>
      <c r="AA1790" s="15"/>
      <c r="AH1790" s="67"/>
      <c r="AI1790"/>
      <c r="AJ1790" s="67"/>
      <c r="AK1790"/>
      <c r="AO1790" s="39">
        <f t="shared" si="69"/>
        <v>0</v>
      </c>
      <c r="AP1790" s="39"/>
      <c r="AQ1790" s="39">
        <f t="shared" si="70"/>
        <v>0</v>
      </c>
    </row>
    <row r="1791" spans="1:43" ht="16.5" thickBot="1" x14ac:dyDescent="0.3">
      <c r="A1791" s="38">
        <v>1787</v>
      </c>
      <c r="B1791" s="64">
        <v>23</v>
      </c>
      <c r="C1791" s="74" t="s">
        <v>77</v>
      </c>
      <c r="D1791" s="71"/>
      <c r="E1791" s="68"/>
      <c r="F1791" s="73"/>
      <c r="G1791" s="59">
        <v>0</v>
      </c>
      <c r="H1791" s="59">
        <v>0</v>
      </c>
      <c r="I1791" s="58"/>
      <c r="J1791" s="55"/>
      <c r="K1791" s="55" t="s">
        <v>77</v>
      </c>
      <c r="L1791" s="55"/>
      <c r="M1791" s="55"/>
      <c r="N1791" s="56"/>
      <c r="O1791" s="55"/>
      <c r="P1791" s="55"/>
      <c r="Q1791" s="55"/>
      <c r="R1791" s="55"/>
      <c r="S1791" s="55"/>
      <c r="T1791" s="54">
        <v>1</v>
      </c>
      <c r="U1791" s="53" t="s">
        <v>127</v>
      </c>
      <c r="V1791" s="40" t="s">
        <v>85</v>
      </c>
      <c r="W1791" s="15">
        <v>2</v>
      </c>
      <c r="X1791" s="15"/>
      <c r="Y1791" s="15"/>
      <c r="Z1791" s="15" t="s">
        <v>70</v>
      </c>
      <c r="AA1791" s="15"/>
      <c r="AH1791" s="67"/>
      <c r="AI1791"/>
      <c r="AJ1791" s="67"/>
      <c r="AK1791"/>
      <c r="AO1791" s="39">
        <f t="shared" si="69"/>
        <v>0</v>
      </c>
      <c r="AP1791" s="39"/>
      <c r="AQ1791" s="39">
        <f t="shared" si="70"/>
        <v>0</v>
      </c>
    </row>
    <row r="1792" spans="1:43" ht="16.5" thickBot="1" x14ac:dyDescent="0.3">
      <c r="A1792" s="38">
        <v>1788</v>
      </c>
      <c r="B1792" s="64">
        <v>24</v>
      </c>
      <c r="C1792" s="72" t="s">
        <v>92</v>
      </c>
      <c r="D1792" s="71"/>
      <c r="E1792" s="68"/>
      <c r="F1792" s="70"/>
      <c r="G1792" s="59">
        <v>0</v>
      </c>
      <c r="H1792" s="59">
        <v>0</v>
      </c>
      <c r="I1792" s="69"/>
      <c r="J1792" s="68"/>
      <c r="K1792" s="68" t="s">
        <v>91</v>
      </c>
      <c r="L1792" s="55"/>
      <c r="M1792" s="55"/>
      <c r="N1792" s="56"/>
      <c r="O1792" s="55"/>
      <c r="P1792" s="55"/>
      <c r="Q1792" s="55"/>
      <c r="R1792" s="55"/>
      <c r="S1792" s="55"/>
      <c r="T1792" s="54">
        <v>1</v>
      </c>
      <c r="U1792" s="53" t="s">
        <v>127</v>
      </c>
      <c r="V1792" s="40" t="s">
        <v>85</v>
      </c>
      <c r="W1792" s="15">
        <v>2</v>
      </c>
      <c r="X1792" s="15"/>
      <c r="Y1792" s="15"/>
      <c r="Z1792" s="15" t="s">
        <v>70</v>
      </c>
      <c r="AA1792" s="15"/>
      <c r="AH1792" s="67"/>
      <c r="AI1792"/>
      <c r="AJ1792" s="67"/>
      <c r="AK1792"/>
      <c r="AO1792" s="39">
        <f t="shared" si="69"/>
        <v>0</v>
      </c>
      <c r="AP1792" s="39"/>
      <c r="AQ1792" s="39">
        <f t="shared" si="70"/>
        <v>0</v>
      </c>
    </row>
    <row r="1793" spans="1:43" x14ac:dyDescent="0.25">
      <c r="A1793" s="38">
        <v>1789</v>
      </c>
      <c r="B1793" s="64">
        <v>25</v>
      </c>
      <c r="C1793" s="66"/>
      <c r="D1793" s="65"/>
      <c r="E1793" s="55"/>
      <c r="F1793" s="56"/>
      <c r="G1793" s="59"/>
      <c r="H1793" s="58"/>
      <c r="I1793" s="58"/>
      <c r="J1793" s="55"/>
      <c r="K1793" s="55"/>
      <c r="L1793" s="55"/>
      <c r="M1793" s="55"/>
      <c r="N1793" s="56"/>
      <c r="O1793" s="55"/>
      <c r="P1793" s="55"/>
      <c r="Q1793" s="55"/>
      <c r="R1793" s="55"/>
      <c r="S1793" s="55"/>
      <c r="T1793" s="54">
        <v>1</v>
      </c>
      <c r="U1793" s="53" t="s">
        <v>127</v>
      </c>
      <c r="V1793" s="40" t="s">
        <v>85</v>
      </c>
      <c r="W1793" s="15">
        <v>2</v>
      </c>
      <c r="X1793" s="15"/>
      <c r="Y1793" s="15"/>
      <c r="Z1793" s="15" t="s">
        <v>70</v>
      </c>
      <c r="AA1793" s="15"/>
      <c r="AH1793" s="67"/>
      <c r="AI1793"/>
      <c r="AJ1793" s="67"/>
      <c r="AK1793"/>
      <c r="AO1793" s="39">
        <f t="shared" si="69"/>
        <v>0</v>
      </c>
      <c r="AP1793" s="39"/>
      <c r="AQ1793" s="39">
        <f t="shared" si="70"/>
        <v>0</v>
      </c>
    </row>
    <row r="1794" spans="1:43" x14ac:dyDescent="0.25">
      <c r="A1794" s="38">
        <v>1790</v>
      </c>
      <c r="B1794" s="64">
        <v>26</v>
      </c>
      <c r="C1794" s="63" t="s">
        <v>90</v>
      </c>
      <c r="D1794" s="62"/>
      <c r="E1794" s="61">
        <f>SUBTOTAL(9,G1772:G1792)</f>
        <v>5</v>
      </c>
      <c r="F1794" s="60"/>
      <c r="G1794" s="59"/>
      <c r="H1794" s="58"/>
      <c r="I1794" s="57"/>
      <c r="J1794" s="55"/>
      <c r="K1794" s="55" t="s">
        <v>89</v>
      </c>
      <c r="L1794" s="55"/>
      <c r="M1794" s="55"/>
      <c r="N1794" s="56"/>
      <c r="O1794" s="55"/>
      <c r="P1794" s="55"/>
      <c r="Q1794" s="55"/>
      <c r="R1794" s="55"/>
      <c r="S1794" s="55"/>
      <c r="T1794" s="54">
        <v>1</v>
      </c>
      <c r="U1794" s="53" t="s">
        <v>127</v>
      </c>
      <c r="V1794" s="40" t="s">
        <v>85</v>
      </c>
      <c r="W1794" s="15">
        <v>2</v>
      </c>
      <c r="X1794" s="15"/>
      <c r="Y1794" s="15"/>
      <c r="Z1794" s="15" t="s">
        <v>70</v>
      </c>
      <c r="AA1794" s="15"/>
      <c r="AH1794" s="67"/>
      <c r="AI1794"/>
      <c r="AJ1794" s="67"/>
      <c r="AK1794"/>
      <c r="AO1794" s="39">
        <f t="shared" si="69"/>
        <v>0</v>
      </c>
      <c r="AP1794" s="39"/>
      <c r="AQ1794" s="39">
        <f t="shared" si="70"/>
        <v>0</v>
      </c>
    </row>
    <row r="1795" spans="1:43" ht="16.5" thickBot="1" x14ac:dyDescent="0.3">
      <c r="A1795" s="38">
        <v>1791</v>
      </c>
      <c r="B1795" s="52">
        <v>27</v>
      </c>
      <c r="C1795" s="51" t="s">
        <v>88</v>
      </c>
      <c r="D1795" s="50"/>
      <c r="E1795" s="49">
        <f>SUBTOTAL(9,H1772:H1792)</f>
        <v>5</v>
      </c>
      <c r="F1795" s="48">
        <f>SUBTOTAL(9,H1772:H1788)</f>
        <v>5</v>
      </c>
      <c r="G1795" s="47"/>
      <c r="H1795" s="46"/>
      <c r="I1795" s="46"/>
      <c r="J1795" s="45"/>
      <c r="K1795" s="43" t="s">
        <v>87</v>
      </c>
      <c r="L1795" s="43"/>
      <c r="M1795" s="43"/>
      <c r="N1795" s="44"/>
      <c r="O1795" s="43"/>
      <c r="P1795" s="43"/>
      <c r="Q1795" s="43"/>
      <c r="R1795" s="43"/>
      <c r="S1795" s="43"/>
      <c r="T1795" s="42">
        <v>1</v>
      </c>
      <c r="U1795" s="41" t="s">
        <v>127</v>
      </c>
      <c r="V1795" s="40" t="s">
        <v>85</v>
      </c>
      <c r="W1795" s="15">
        <v>2</v>
      </c>
      <c r="X1795" s="15"/>
      <c r="Y1795" s="15"/>
      <c r="Z1795" s="15" t="s">
        <v>70</v>
      </c>
      <c r="AA1795" s="15"/>
      <c r="AH1795" s="67"/>
      <c r="AI1795"/>
      <c r="AJ1795" s="67"/>
      <c r="AK1795"/>
      <c r="AO1795" s="39">
        <f t="shared" si="69"/>
        <v>0</v>
      </c>
      <c r="AP1795" s="39"/>
      <c r="AQ1795" s="39">
        <f t="shared" si="70"/>
        <v>0</v>
      </c>
    </row>
    <row r="1796" spans="1:43" ht="16.5" thickBot="1" x14ac:dyDescent="0.3">
      <c r="A1796" s="38">
        <v>1792</v>
      </c>
      <c r="G1796" s="13"/>
      <c r="U1796" s="2" t="s">
        <v>83</v>
      </c>
      <c r="V1796" s="40"/>
      <c r="W1796" s="15"/>
      <c r="X1796" s="15"/>
      <c r="Y1796" s="15"/>
      <c r="Z1796" s="15" t="s">
        <v>70</v>
      </c>
      <c r="AA1796" s="15"/>
      <c r="AH1796" s="67"/>
      <c r="AI1796"/>
      <c r="AJ1796" s="67"/>
      <c r="AK1796"/>
      <c r="AO1796" s="39">
        <f t="shared" si="69"/>
        <v>0</v>
      </c>
      <c r="AP1796" s="39"/>
      <c r="AQ1796" s="39">
        <f t="shared" si="70"/>
        <v>0</v>
      </c>
    </row>
    <row r="1797" spans="1:43" x14ac:dyDescent="0.25">
      <c r="A1797" s="38">
        <v>1793</v>
      </c>
      <c r="B1797" s="105">
        <v>1</v>
      </c>
      <c r="C1797" s="104" t="s">
        <v>4</v>
      </c>
      <c r="D1797" s="103"/>
      <c r="E1797" s="101"/>
      <c r="F1797" s="102"/>
      <c r="G1797" s="101" t="s">
        <v>125</v>
      </c>
      <c r="H1797" s="98"/>
      <c r="I1797" s="98"/>
      <c r="J1797" s="98"/>
      <c r="K1797" s="100" t="s">
        <v>118</v>
      </c>
      <c r="L1797" s="98"/>
      <c r="M1797" s="98"/>
      <c r="N1797" s="99"/>
      <c r="O1797" s="98"/>
      <c r="P1797" s="98"/>
      <c r="Q1797" s="98"/>
      <c r="R1797" s="98"/>
      <c r="S1797" s="98"/>
      <c r="T1797" s="97">
        <v>1</v>
      </c>
      <c r="U1797" s="96" t="s">
        <v>125</v>
      </c>
      <c r="V1797" s="40" t="s">
        <v>117</v>
      </c>
      <c r="W1797" s="15"/>
      <c r="X1797" s="15"/>
      <c r="Y1797" s="15"/>
      <c r="Z1797" s="15" t="s">
        <v>70</v>
      </c>
      <c r="AA1797" s="15"/>
      <c r="AH1797" s="67"/>
      <c r="AI1797"/>
      <c r="AJ1797" s="67"/>
      <c r="AK1797"/>
      <c r="AO1797" s="39">
        <f t="shared" si="69"/>
        <v>0</v>
      </c>
      <c r="AP1797" s="39"/>
      <c r="AQ1797" s="39">
        <f t="shared" si="70"/>
        <v>0</v>
      </c>
    </row>
    <row r="1798" spans="1:43" ht="16.5" thickBot="1" x14ac:dyDescent="0.3">
      <c r="A1798" s="38">
        <v>1794</v>
      </c>
      <c r="B1798" s="64">
        <v>2</v>
      </c>
      <c r="C1798" s="66" t="s">
        <v>116</v>
      </c>
      <c r="D1798" s="65"/>
      <c r="E1798" s="55"/>
      <c r="F1798" s="56"/>
      <c r="H1798" s="55"/>
      <c r="I1798" s="58"/>
      <c r="J1798" s="55"/>
      <c r="K1798" s="55" t="s">
        <v>115</v>
      </c>
      <c r="L1798" s="55"/>
      <c r="M1798" s="55"/>
      <c r="N1798" s="56"/>
      <c r="O1798" s="55"/>
      <c r="P1798" s="55"/>
      <c r="Q1798" s="55"/>
      <c r="R1798" s="55"/>
      <c r="S1798" s="55"/>
      <c r="T1798" s="54">
        <v>1</v>
      </c>
      <c r="U1798" s="53" t="s">
        <v>125</v>
      </c>
      <c r="V1798" s="40" t="s">
        <v>114</v>
      </c>
      <c r="W1798" s="15"/>
      <c r="X1798" s="15"/>
      <c r="Y1798" s="15"/>
      <c r="Z1798" s="15" t="s">
        <v>70</v>
      </c>
      <c r="AA1798" s="15"/>
      <c r="AH1798" s="67"/>
      <c r="AI1798"/>
      <c r="AJ1798" s="67"/>
      <c r="AK1798"/>
      <c r="AL1798" s="93"/>
      <c r="AM1798" s="93"/>
      <c r="AO1798" s="39">
        <f t="shared" si="69"/>
        <v>0</v>
      </c>
      <c r="AP1798" s="39"/>
      <c r="AQ1798" s="39">
        <f t="shared" si="70"/>
        <v>0</v>
      </c>
    </row>
    <row r="1799" spans="1:43" ht="21.75" thickBot="1" x14ac:dyDescent="0.3">
      <c r="A1799" s="38">
        <v>1795</v>
      </c>
      <c r="B1799" s="64">
        <v>3</v>
      </c>
      <c r="C1799" s="92" t="s">
        <v>113</v>
      </c>
      <c r="D1799" s="91" t="s">
        <v>112</v>
      </c>
      <c r="E1799" s="87" t="s">
        <v>111</v>
      </c>
      <c r="F1799" s="90" t="s">
        <v>110</v>
      </c>
      <c r="G1799" s="89"/>
      <c r="H1799" s="86"/>
      <c r="I1799" s="87"/>
      <c r="J1799" s="86"/>
      <c r="K1799" s="86" t="s">
        <v>103</v>
      </c>
      <c r="L1799" s="87">
        <v>1060</v>
      </c>
      <c r="M1799" s="87" t="s">
        <v>109</v>
      </c>
      <c r="N1799" s="88"/>
      <c r="O1799" s="87"/>
      <c r="P1799" s="87" t="s">
        <v>108</v>
      </c>
      <c r="Q1799" s="87"/>
      <c r="R1799" s="87">
        <v>2</v>
      </c>
      <c r="S1799" s="86"/>
      <c r="T1799" s="85">
        <v>1</v>
      </c>
      <c r="U1799" s="84" t="s">
        <v>125</v>
      </c>
      <c r="V1799" s="40" t="s">
        <v>102</v>
      </c>
      <c r="W1799" s="15">
        <v>2</v>
      </c>
      <c r="X1799" s="15"/>
      <c r="Y1799" s="15"/>
      <c r="Z1799" s="15" t="s">
        <v>70</v>
      </c>
      <c r="AA1799" s="15"/>
      <c r="AH1799" s="67"/>
      <c r="AI1799"/>
      <c r="AJ1799" s="67"/>
      <c r="AK1799"/>
      <c r="AO1799" s="39" t="str">
        <f t="shared" si="69"/>
        <v>BOC District 2</v>
      </c>
      <c r="AP1799" s="39"/>
      <c r="AQ1799" s="39">
        <f t="shared" si="70"/>
        <v>0</v>
      </c>
    </row>
    <row r="1800" spans="1:43" thickBot="1" x14ac:dyDescent="0.3">
      <c r="A1800" s="38">
        <v>1796</v>
      </c>
      <c r="B1800" s="64">
        <v>4</v>
      </c>
      <c r="C1800" s="66" t="str">
        <f>IF(G1800=1,AO1800," ")</f>
        <v xml:space="preserve">Alicia Adams </v>
      </c>
      <c r="D1800" s="71"/>
      <c r="E1800" s="82">
        <v>1060</v>
      </c>
      <c r="F1800" s="80">
        <v>251</v>
      </c>
      <c r="G1800" s="58">
        <v>1</v>
      </c>
      <c r="H1800" s="58">
        <v>1</v>
      </c>
      <c r="I1800" s="58" t="str">
        <f>IF(C1800=$AI$5,$AJ$5," ")</f>
        <v>REP</v>
      </c>
      <c r="J1800" s="55" t="s">
        <v>104</v>
      </c>
      <c r="K1800" s="55" t="s">
        <v>103</v>
      </c>
      <c r="L1800" s="55"/>
      <c r="M1800" s="55"/>
      <c r="N1800" s="56"/>
      <c r="O1800" s="55"/>
      <c r="P1800" s="55"/>
      <c r="Q1800" s="55"/>
      <c r="R1800" s="55"/>
      <c r="S1800" s="55"/>
      <c r="T1800" s="54">
        <v>1</v>
      </c>
      <c r="U1800" s="53" t="s">
        <v>125</v>
      </c>
      <c r="V1800" s="40" t="s">
        <v>102</v>
      </c>
      <c r="W1800" s="15">
        <v>2</v>
      </c>
      <c r="X1800" s="15"/>
      <c r="Y1800" s="15"/>
      <c r="Z1800" s="15" t="s">
        <v>70</v>
      </c>
      <c r="AA1800" s="15"/>
      <c r="AB1800" s="4">
        <v>251</v>
      </c>
      <c r="AC1800" s="5" t="s">
        <v>126</v>
      </c>
      <c r="AD1800" s="83" t="s">
        <v>107</v>
      </c>
      <c r="AE1800" s="83"/>
      <c r="AH1800" s="67"/>
      <c r="AI1800"/>
      <c r="AJ1800" s="67"/>
      <c r="AK1800"/>
      <c r="AO1800" s="39" t="str">
        <f t="shared" si="69"/>
        <v xml:space="preserve">Alicia Adams </v>
      </c>
      <c r="AP1800" s="39"/>
      <c r="AQ1800" s="39">
        <f t="shared" si="70"/>
        <v>0</v>
      </c>
    </row>
    <row r="1801" spans="1:43" thickBot="1" x14ac:dyDescent="0.3">
      <c r="A1801" s="38">
        <v>1797</v>
      </c>
      <c r="B1801" s="64">
        <v>5</v>
      </c>
      <c r="C1801" s="66" t="str">
        <f>IF(G1801=1,AO1801," ")</f>
        <v>Erick Allen</v>
      </c>
      <c r="D1801" s="71"/>
      <c r="E1801" s="81">
        <v>1060</v>
      </c>
      <c r="F1801" s="90"/>
      <c r="G1801" s="58">
        <v>1</v>
      </c>
      <c r="H1801" s="58">
        <f>G1801</f>
        <v>1</v>
      </c>
      <c r="I1801" s="58" t="str">
        <f>IF(C1801=$AI$6,$AJ$6," ")</f>
        <v>DEM</v>
      </c>
      <c r="J1801" s="55" t="s">
        <v>104</v>
      </c>
      <c r="K1801" s="55" t="s">
        <v>103</v>
      </c>
      <c r="L1801" s="55"/>
      <c r="M1801" s="55"/>
      <c r="N1801" s="56"/>
      <c r="O1801" s="55"/>
      <c r="P1801" s="55"/>
      <c r="Q1801" s="55"/>
      <c r="R1801" s="55"/>
      <c r="S1801" s="55"/>
      <c r="T1801" s="54">
        <v>1</v>
      </c>
      <c r="U1801" s="53" t="s">
        <v>125</v>
      </c>
      <c r="V1801" s="40" t="s">
        <v>102</v>
      </c>
      <c r="W1801" s="15">
        <v>2</v>
      </c>
      <c r="X1801" s="15"/>
      <c r="Y1801" s="15"/>
      <c r="Z1801" s="15" t="s">
        <v>70</v>
      </c>
      <c r="AA1801" s="15"/>
      <c r="AJ1801" s="67"/>
      <c r="AK1801"/>
      <c r="AO1801" s="39" t="str">
        <f t="shared" si="69"/>
        <v>Erick Allen</v>
      </c>
      <c r="AP1801" s="39"/>
      <c r="AQ1801" s="39">
        <f t="shared" si="70"/>
        <v>0</v>
      </c>
    </row>
    <row r="1802" spans="1:43" thickBot="1" x14ac:dyDescent="0.3">
      <c r="A1802" s="38">
        <v>1798</v>
      </c>
      <c r="B1802" s="64">
        <v>6</v>
      </c>
      <c r="C1802" s="66" t="str">
        <f>IF(G1802=1,AO1802," ")</f>
        <v>Jaha V. Howard</v>
      </c>
      <c r="D1802" s="71"/>
      <c r="E1802" s="81">
        <v>1060</v>
      </c>
      <c r="F1802" s="90"/>
      <c r="G1802" s="58">
        <v>1</v>
      </c>
      <c r="H1802" s="58">
        <f>G1802</f>
        <v>1</v>
      </c>
      <c r="I1802" s="58" t="str">
        <f>IF(C1802=$AI$7,$AJ$7," ")</f>
        <v>DEM</v>
      </c>
      <c r="J1802" s="55" t="s">
        <v>104</v>
      </c>
      <c r="K1802" s="55" t="s">
        <v>103</v>
      </c>
      <c r="L1802" s="55"/>
      <c r="M1802" s="55"/>
      <c r="N1802" s="56"/>
      <c r="O1802" s="55"/>
      <c r="P1802" s="55"/>
      <c r="Q1802" s="55"/>
      <c r="R1802" s="55"/>
      <c r="S1802" s="55"/>
      <c r="T1802" s="54">
        <v>1</v>
      </c>
      <c r="U1802" s="53" t="s">
        <v>125</v>
      </c>
      <c r="V1802" s="40" t="s">
        <v>102</v>
      </c>
      <c r="W1802" s="15">
        <v>2</v>
      </c>
      <c r="X1802" s="15"/>
      <c r="Y1802" s="15"/>
      <c r="Z1802" s="15" t="s">
        <v>70</v>
      </c>
      <c r="AA1802" s="15"/>
      <c r="AB1802" s="4">
        <v>252</v>
      </c>
      <c r="AC1802" s="5" t="s">
        <v>126</v>
      </c>
      <c r="AD1802" s="5" t="s">
        <v>105</v>
      </c>
      <c r="AJ1802" s="67"/>
      <c r="AK1802"/>
      <c r="AO1802" s="39" t="str">
        <f t="shared" si="69"/>
        <v>Jaha V. Howard</v>
      </c>
      <c r="AP1802" s="39"/>
      <c r="AQ1802" s="39">
        <f t="shared" si="70"/>
        <v>0</v>
      </c>
    </row>
    <row r="1803" spans="1:43" thickBot="1" x14ac:dyDescent="0.3">
      <c r="A1803" s="38">
        <v>1799</v>
      </c>
      <c r="B1803" s="64">
        <v>7</v>
      </c>
      <c r="C1803" s="66" t="str">
        <f>IF(G1803=1,AO1803," ")</f>
        <v>Tanisha Whorton</v>
      </c>
      <c r="D1803" s="71"/>
      <c r="E1803" s="81">
        <v>1060</v>
      </c>
      <c r="F1803" s="90"/>
      <c r="G1803" s="58">
        <v>1</v>
      </c>
      <c r="H1803" s="58">
        <f>G1803</f>
        <v>1</v>
      </c>
      <c r="I1803" s="58" t="str">
        <f>IF(C1803=$AI$8,$AJ$8," ")</f>
        <v>DEM</v>
      </c>
      <c r="J1803" s="55" t="s">
        <v>104</v>
      </c>
      <c r="K1803" s="55" t="s">
        <v>103</v>
      </c>
      <c r="L1803" s="55"/>
      <c r="M1803" s="55"/>
      <c r="N1803" s="56"/>
      <c r="O1803" s="55"/>
      <c r="P1803" s="55"/>
      <c r="Q1803" s="55"/>
      <c r="R1803" s="55"/>
      <c r="S1803" s="55"/>
      <c r="T1803" s="54">
        <v>1</v>
      </c>
      <c r="U1803" s="53" t="s">
        <v>125</v>
      </c>
      <c r="V1803" s="40" t="s">
        <v>102</v>
      </c>
      <c r="W1803" s="15">
        <v>2</v>
      </c>
      <c r="X1803" s="15"/>
      <c r="Y1803" s="15"/>
      <c r="Z1803" s="15" t="s">
        <v>70</v>
      </c>
      <c r="AA1803" s="15"/>
      <c r="AJ1803" s="67"/>
      <c r="AK1803"/>
      <c r="AO1803" s="39" t="str">
        <f t="shared" si="69"/>
        <v>Tanisha Whorton</v>
      </c>
      <c r="AP1803" s="39"/>
      <c r="AQ1803" s="39">
        <f t="shared" si="70"/>
        <v>0</v>
      </c>
    </row>
    <row r="1804" spans="1:43" thickBot="1" x14ac:dyDescent="0.3">
      <c r="A1804" s="38">
        <v>1800</v>
      </c>
      <c r="B1804" s="64">
        <v>8</v>
      </c>
      <c r="C1804" s="66" t="str">
        <f>IF(G1804=1,AO1804," ")</f>
        <v>Tracy Stevenson</v>
      </c>
      <c r="D1804" s="71"/>
      <c r="E1804" s="111">
        <v>1060</v>
      </c>
      <c r="F1804" s="90"/>
      <c r="G1804" s="58">
        <v>1</v>
      </c>
      <c r="H1804" s="58">
        <f>G1804</f>
        <v>1</v>
      </c>
      <c r="I1804" s="58" t="str">
        <f>IF(C1804=$AI$9,$AJ$9," ")</f>
        <v>DEM</v>
      </c>
      <c r="J1804" s="55" t="s">
        <v>104</v>
      </c>
      <c r="K1804" s="55" t="s">
        <v>103</v>
      </c>
      <c r="L1804" s="55"/>
      <c r="M1804" s="55"/>
      <c r="N1804" s="56"/>
      <c r="O1804" s="55"/>
      <c r="P1804" s="55"/>
      <c r="Q1804" s="55"/>
      <c r="R1804" s="55"/>
      <c r="S1804" s="55"/>
      <c r="T1804" s="54">
        <v>1</v>
      </c>
      <c r="U1804" s="53" t="s">
        <v>125</v>
      </c>
      <c r="V1804" s="40" t="s">
        <v>102</v>
      </c>
      <c r="W1804" s="15">
        <v>2</v>
      </c>
      <c r="X1804" s="15"/>
      <c r="Y1804" s="15"/>
      <c r="Z1804" s="15" t="s">
        <v>70</v>
      </c>
      <c r="AA1804" s="15"/>
      <c r="AJ1804" s="67"/>
      <c r="AK1804"/>
      <c r="AO1804" s="39" t="str">
        <f t="shared" si="69"/>
        <v>Tracy Stevenson</v>
      </c>
      <c r="AP1804" s="39"/>
      <c r="AQ1804" s="39">
        <f t="shared" si="70"/>
        <v>0</v>
      </c>
    </row>
    <row r="1805" spans="1:43" ht="15" x14ac:dyDescent="0.25">
      <c r="A1805" s="38">
        <v>1801</v>
      </c>
      <c r="B1805" s="64">
        <v>9</v>
      </c>
      <c r="C1805" s="66"/>
      <c r="D1805" s="65"/>
      <c r="E1805" s="55"/>
      <c r="F1805" s="56"/>
      <c r="G1805" s="58"/>
      <c r="H1805" s="58"/>
      <c r="I1805" s="58"/>
      <c r="J1805" s="55"/>
      <c r="K1805" s="55" t="s">
        <v>103</v>
      </c>
      <c r="L1805" s="55"/>
      <c r="M1805" s="55"/>
      <c r="N1805" s="56"/>
      <c r="O1805" s="55"/>
      <c r="P1805" s="55"/>
      <c r="Q1805" s="55"/>
      <c r="R1805" s="55"/>
      <c r="S1805" s="55"/>
      <c r="T1805" s="54">
        <v>1</v>
      </c>
      <c r="U1805" s="53" t="s">
        <v>125</v>
      </c>
      <c r="V1805" s="40" t="s">
        <v>102</v>
      </c>
      <c r="W1805" s="15">
        <v>2</v>
      </c>
      <c r="X1805" s="15"/>
      <c r="Y1805" s="15"/>
      <c r="Z1805" s="15" t="s">
        <v>70</v>
      </c>
      <c r="AA1805" s="15"/>
      <c r="AJ1805" s="67"/>
      <c r="AK1805"/>
      <c r="AO1805" s="39" t="str">
        <f t="shared" si="69"/>
        <v>BLANK</v>
      </c>
      <c r="AP1805" s="39"/>
      <c r="AQ1805" s="39">
        <f t="shared" si="70"/>
        <v>0</v>
      </c>
    </row>
    <row r="1806" spans="1:43" ht="15" x14ac:dyDescent="0.25">
      <c r="A1806" s="38">
        <v>1802</v>
      </c>
      <c r="B1806" s="64">
        <v>10</v>
      </c>
      <c r="C1806" s="66"/>
      <c r="D1806" s="65"/>
      <c r="E1806" s="55"/>
      <c r="F1806" s="56"/>
      <c r="G1806" s="58"/>
      <c r="H1806" s="58"/>
      <c r="I1806" s="58"/>
      <c r="J1806" s="55"/>
      <c r="K1806" s="55" t="s">
        <v>103</v>
      </c>
      <c r="L1806" s="55"/>
      <c r="M1806" s="55"/>
      <c r="N1806" s="56"/>
      <c r="O1806" s="55"/>
      <c r="P1806" s="55"/>
      <c r="Q1806" s="55"/>
      <c r="R1806" s="55"/>
      <c r="S1806" s="55"/>
      <c r="T1806" s="54">
        <v>1</v>
      </c>
      <c r="U1806" s="53" t="s">
        <v>125</v>
      </c>
      <c r="V1806" s="40" t="s">
        <v>102</v>
      </c>
      <c r="W1806" s="15">
        <v>2</v>
      </c>
      <c r="X1806" s="15"/>
      <c r="Y1806" s="15"/>
      <c r="Z1806" s="15" t="s">
        <v>70</v>
      </c>
      <c r="AA1806" s="15"/>
      <c r="AH1806" s="67"/>
      <c r="AI1806"/>
      <c r="AJ1806" s="67"/>
      <c r="AK1806"/>
      <c r="AO1806" s="39" t="str">
        <f t="shared" si="69"/>
        <v>Write In</v>
      </c>
      <c r="AP1806" s="39"/>
      <c r="AQ1806" s="39">
        <f t="shared" si="70"/>
        <v>0</v>
      </c>
    </row>
    <row r="1807" spans="1:43" hidden="1" x14ac:dyDescent="0.25">
      <c r="A1807" s="75">
        <v>1803</v>
      </c>
      <c r="B1807" s="64">
        <v>11</v>
      </c>
      <c r="C1807" s="79" t="s">
        <v>101</v>
      </c>
      <c r="D1807" s="78"/>
      <c r="E1807" s="55"/>
      <c r="F1807" s="56"/>
      <c r="G1807" s="59"/>
      <c r="H1807" s="58"/>
      <c r="I1807" s="58"/>
      <c r="J1807" s="55"/>
      <c r="K1807" s="55" t="s">
        <v>100</v>
      </c>
      <c r="L1807" s="55"/>
      <c r="M1807" s="55"/>
      <c r="N1807" s="56"/>
      <c r="O1807" s="55"/>
      <c r="P1807" s="55"/>
      <c r="Q1807" s="55"/>
      <c r="R1807" s="55"/>
      <c r="S1807" s="55"/>
      <c r="T1807" s="55"/>
      <c r="U1807" s="53" t="s">
        <v>125</v>
      </c>
      <c r="V1807" s="40" t="s">
        <v>99</v>
      </c>
      <c r="W1807" s="15"/>
      <c r="X1807" s="15"/>
      <c r="Y1807" s="15"/>
      <c r="Z1807" s="15" t="s">
        <v>70</v>
      </c>
      <c r="AA1807" s="15"/>
      <c r="AH1807" s="67"/>
      <c r="AI1807"/>
      <c r="AJ1807" s="67"/>
      <c r="AK1807"/>
      <c r="AO1807" s="39">
        <f t="shared" si="69"/>
        <v>0</v>
      </c>
      <c r="AP1807" s="39"/>
      <c r="AQ1807" s="39" t="str">
        <f t="shared" si="70"/>
        <v>BOC District 4</v>
      </c>
    </row>
    <row r="1808" spans="1:43" ht="15" hidden="1" x14ac:dyDescent="0.25">
      <c r="A1808" s="75">
        <v>1804</v>
      </c>
      <c r="B1808" s="64">
        <v>12</v>
      </c>
      <c r="C1808" s="66" t="str">
        <f t="shared" ref="C1808:C1814" si="73">IF(G1808=1,AQ1808," ")</f>
        <v xml:space="preserve"> </v>
      </c>
      <c r="D1808" s="65"/>
      <c r="E1808" s="55"/>
      <c r="F1808" s="56"/>
      <c r="G1808" s="58"/>
      <c r="H1808" s="58"/>
      <c r="I1808" s="58" t="str">
        <f>IF(C1808=$AI$13,$AJ$13," ")</f>
        <v xml:space="preserve"> </v>
      </c>
      <c r="J1808" s="55"/>
      <c r="K1808" s="55" t="s">
        <v>100</v>
      </c>
      <c r="L1808" s="55"/>
      <c r="M1808" s="55"/>
      <c r="N1808" s="56"/>
      <c r="O1808" s="55"/>
      <c r="P1808" s="55"/>
      <c r="Q1808" s="55"/>
      <c r="R1808" s="55"/>
      <c r="S1808" s="55"/>
      <c r="T1808" s="55"/>
      <c r="U1808" s="53" t="s">
        <v>125</v>
      </c>
      <c r="V1808" s="40" t="s">
        <v>99</v>
      </c>
      <c r="W1808" s="15"/>
      <c r="X1808" s="15"/>
      <c r="Y1808" s="15"/>
      <c r="Z1808" s="15" t="s">
        <v>70</v>
      </c>
      <c r="AA1808" s="15"/>
      <c r="AH1808" s="67"/>
      <c r="AI1808"/>
      <c r="AJ1808" s="67"/>
      <c r="AK1808"/>
      <c r="AO1808" s="39">
        <f t="shared" si="69"/>
        <v>0</v>
      </c>
      <c r="AP1808" s="39"/>
      <c r="AQ1808" s="39" t="str">
        <f t="shared" si="70"/>
        <v>Julien Grhas</v>
      </c>
    </row>
    <row r="1809" spans="1:43" ht="15" hidden="1" x14ac:dyDescent="0.25">
      <c r="A1809" s="75">
        <v>1805</v>
      </c>
      <c r="B1809" s="64">
        <v>13</v>
      </c>
      <c r="C1809" s="66" t="str">
        <f t="shared" si="73"/>
        <v xml:space="preserve"> </v>
      </c>
      <c r="D1809" s="65"/>
      <c r="E1809" s="55"/>
      <c r="F1809" s="56"/>
      <c r="G1809" s="58"/>
      <c r="H1809" s="58"/>
      <c r="I1809" s="58" t="str">
        <f>IF(C1809=$AI$14,$AJ$14," ")</f>
        <v xml:space="preserve"> </v>
      </c>
      <c r="J1809" s="55"/>
      <c r="K1809" s="55" t="s">
        <v>100</v>
      </c>
      <c r="L1809" s="55"/>
      <c r="M1809" s="55"/>
      <c r="N1809" s="56"/>
      <c r="O1809" s="55"/>
      <c r="P1809" s="55"/>
      <c r="Q1809" s="55"/>
      <c r="R1809" s="55"/>
      <c r="S1809" s="55"/>
      <c r="T1809" s="55"/>
      <c r="U1809" s="53" t="s">
        <v>125</v>
      </c>
      <c r="V1809" s="40" t="s">
        <v>99</v>
      </c>
      <c r="W1809" s="15"/>
      <c r="X1809" s="15"/>
      <c r="Y1809" s="15"/>
      <c r="Z1809" s="15" t="s">
        <v>70</v>
      </c>
      <c r="AA1809" s="15"/>
      <c r="AH1809" s="67"/>
      <c r="AI1809"/>
      <c r="AJ1809" s="67"/>
      <c r="AK1809"/>
      <c r="AO1809" s="39">
        <f t="shared" si="69"/>
        <v>0</v>
      </c>
      <c r="AP1809" s="39"/>
      <c r="AQ1809" s="39" t="str">
        <f t="shared" si="70"/>
        <v>Matthew Hardwick</v>
      </c>
    </row>
    <row r="1810" spans="1:43" ht="15" hidden="1" x14ac:dyDescent="0.25">
      <c r="A1810" s="75">
        <v>1806</v>
      </c>
      <c r="B1810" s="64">
        <v>14</v>
      </c>
      <c r="C1810" s="66" t="str">
        <f t="shared" si="73"/>
        <v xml:space="preserve"> </v>
      </c>
      <c r="D1810" s="65"/>
      <c r="E1810" s="55"/>
      <c r="F1810" s="56"/>
      <c r="G1810" s="58"/>
      <c r="H1810" s="58"/>
      <c r="I1810" s="58" t="str">
        <f>IF(C1810=$AI$15,$AJ$15," ")</f>
        <v xml:space="preserve"> </v>
      </c>
      <c r="J1810" s="55"/>
      <c r="K1810" s="55" t="s">
        <v>100</v>
      </c>
      <c r="L1810" s="55"/>
      <c r="M1810" s="55"/>
      <c r="N1810" s="56"/>
      <c r="O1810" s="55"/>
      <c r="P1810" s="55"/>
      <c r="Q1810" s="55"/>
      <c r="R1810" s="55"/>
      <c r="S1810" s="55"/>
      <c r="T1810" s="55"/>
      <c r="U1810" s="53" t="s">
        <v>125</v>
      </c>
      <c r="V1810" s="40" t="s">
        <v>99</v>
      </c>
      <c r="W1810" s="15"/>
      <c r="X1810" s="15"/>
      <c r="Y1810" s="15"/>
      <c r="Z1810" s="15" t="s">
        <v>70</v>
      </c>
      <c r="AA1810" s="15"/>
      <c r="AH1810" s="67"/>
      <c r="AI1810"/>
      <c r="AJ1810" s="67"/>
      <c r="AK1810"/>
      <c r="AO1810" s="39">
        <f t="shared" si="69"/>
        <v>0</v>
      </c>
      <c r="AP1810" s="39"/>
      <c r="AQ1810" s="39" t="str">
        <f t="shared" si="70"/>
        <v>Yashica Marshall</v>
      </c>
    </row>
    <row r="1811" spans="1:43" ht="15" hidden="1" x14ac:dyDescent="0.25">
      <c r="A1811" s="75">
        <v>1807</v>
      </c>
      <c r="B1811" s="64">
        <v>15</v>
      </c>
      <c r="C1811" s="66" t="str">
        <f t="shared" si="73"/>
        <v xml:space="preserve"> </v>
      </c>
      <c r="D1811" s="65"/>
      <c r="E1811" s="55"/>
      <c r="F1811" s="56"/>
      <c r="G1811" s="58"/>
      <c r="H1811" s="58"/>
      <c r="I1811" s="58" t="str">
        <f>IF(C1811=$AI$16,$AJ$16," ")</f>
        <v xml:space="preserve"> </v>
      </c>
      <c r="J1811" s="55"/>
      <c r="K1811" s="55" t="s">
        <v>100</v>
      </c>
      <c r="L1811" s="55"/>
      <c r="M1811" s="55"/>
      <c r="N1811" s="56"/>
      <c r="O1811" s="55"/>
      <c r="P1811" s="55"/>
      <c r="Q1811" s="55"/>
      <c r="R1811" s="55"/>
      <c r="S1811" s="55"/>
      <c r="T1811" s="55"/>
      <c r="U1811" s="53" t="s">
        <v>125</v>
      </c>
      <c r="V1811" s="40" t="s">
        <v>99</v>
      </c>
      <c r="W1811" s="15"/>
      <c r="X1811" s="15"/>
      <c r="Y1811" s="15"/>
      <c r="Z1811" s="15" t="s">
        <v>70</v>
      </c>
      <c r="AA1811" s="15"/>
      <c r="AH1811" s="67"/>
      <c r="AI1811"/>
      <c r="AJ1811" s="67"/>
      <c r="AK1811"/>
      <c r="AO1811" s="39">
        <f t="shared" si="69"/>
        <v>0</v>
      </c>
      <c r="AP1811" s="39"/>
      <c r="AQ1811" s="39" t="str">
        <f t="shared" si="70"/>
        <v>Monique Sheffield</v>
      </c>
    </row>
    <row r="1812" spans="1:43" ht="15" hidden="1" x14ac:dyDescent="0.25">
      <c r="A1812" s="75">
        <v>1808</v>
      </c>
      <c r="B1812" s="64">
        <v>16</v>
      </c>
      <c r="C1812" s="66" t="str">
        <f t="shared" si="73"/>
        <v xml:space="preserve"> </v>
      </c>
      <c r="D1812" s="65"/>
      <c r="E1812" s="55"/>
      <c r="F1812" s="56"/>
      <c r="G1812" s="58"/>
      <c r="H1812" s="58"/>
      <c r="I1812" s="58" t="str">
        <f>IF(C1812=$AI$17,$AJ$17," ")</f>
        <v xml:space="preserve"> </v>
      </c>
      <c r="J1812" s="55"/>
      <c r="K1812" s="55" t="s">
        <v>100</v>
      </c>
      <c r="L1812" s="55"/>
      <c r="M1812" s="55"/>
      <c r="N1812" s="56"/>
      <c r="O1812" s="55"/>
      <c r="P1812" s="55"/>
      <c r="Q1812" s="55"/>
      <c r="R1812" s="55"/>
      <c r="S1812" s="55"/>
      <c r="T1812" s="55"/>
      <c r="U1812" s="53" t="s">
        <v>125</v>
      </c>
      <c r="V1812" s="40" t="s">
        <v>99</v>
      </c>
      <c r="W1812" s="15"/>
      <c r="X1812" s="15"/>
      <c r="Y1812" s="15"/>
      <c r="Z1812" s="15" t="s">
        <v>70</v>
      </c>
      <c r="AA1812" s="15"/>
      <c r="AH1812" s="67"/>
      <c r="AI1812"/>
      <c r="AJ1812" s="67"/>
      <c r="AK1812"/>
      <c r="AO1812" s="39">
        <f t="shared" si="69"/>
        <v>0</v>
      </c>
      <c r="AP1812" s="39"/>
      <c r="AQ1812" s="39" t="str">
        <f t="shared" si="70"/>
        <v>BLANK</v>
      </c>
    </row>
    <row r="1813" spans="1:43" ht="15" hidden="1" x14ac:dyDescent="0.25">
      <c r="A1813" s="75">
        <v>1809</v>
      </c>
      <c r="B1813" s="64">
        <v>17</v>
      </c>
      <c r="C1813" s="66" t="str">
        <f t="shared" si="73"/>
        <v xml:space="preserve"> </v>
      </c>
      <c r="D1813" s="65"/>
      <c r="E1813" s="55"/>
      <c r="F1813" s="56"/>
      <c r="G1813" s="58"/>
      <c r="H1813" s="58"/>
      <c r="I1813" s="58" t="str">
        <f>IF(C1813=$AI$18,$AJ$18," ")</f>
        <v xml:space="preserve"> </v>
      </c>
      <c r="J1813" s="55"/>
      <c r="K1813" s="55" t="s">
        <v>100</v>
      </c>
      <c r="L1813" s="55"/>
      <c r="M1813" s="55"/>
      <c r="N1813" s="56"/>
      <c r="O1813" s="55"/>
      <c r="P1813" s="55"/>
      <c r="Q1813" s="55"/>
      <c r="R1813" s="55"/>
      <c r="S1813" s="55"/>
      <c r="T1813" s="55"/>
      <c r="U1813" s="53" t="s">
        <v>125</v>
      </c>
      <c r="V1813" s="40" t="s">
        <v>99</v>
      </c>
      <c r="W1813" s="15"/>
      <c r="X1813" s="15"/>
      <c r="Y1813" s="15"/>
      <c r="Z1813" s="15" t="s">
        <v>70</v>
      </c>
      <c r="AA1813" s="15"/>
      <c r="AH1813" s="67"/>
      <c r="AI1813"/>
      <c r="AJ1813" s="67"/>
      <c r="AK1813"/>
      <c r="AO1813" s="39">
        <f t="shared" si="69"/>
        <v>0</v>
      </c>
      <c r="AP1813" s="39"/>
      <c r="AQ1813" s="39" t="str">
        <f t="shared" si="70"/>
        <v>BLANK</v>
      </c>
    </row>
    <row r="1814" spans="1:43" ht="15" hidden="1" x14ac:dyDescent="0.25">
      <c r="A1814" s="75">
        <v>1810</v>
      </c>
      <c r="B1814" s="64">
        <v>18</v>
      </c>
      <c r="C1814" s="66" t="str">
        <f t="shared" si="73"/>
        <v xml:space="preserve"> </v>
      </c>
      <c r="D1814" s="65"/>
      <c r="E1814" s="55"/>
      <c r="F1814" s="56"/>
      <c r="G1814" s="58"/>
      <c r="H1814" s="58"/>
      <c r="I1814" s="58" t="str">
        <f>IF(C1814=$AI$19,$AJ$19," ")</f>
        <v xml:space="preserve"> </v>
      </c>
      <c r="J1814" s="55"/>
      <c r="K1814" s="55" t="s">
        <v>100</v>
      </c>
      <c r="L1814" s="55"/>
      <c r="M1814" s="55"/>
      <c r="N1814" s="56"/>
      <c r="O1814" s="55"/>
      <c r="P1814" s="55"/>
      <c r="Q1814" s="55"/>
      <c r="R1814" s="55"/>
      <c r="S1814" s="55"/>
      <c r="T1814" s="55"/>
      <c r="U1814" s="53" t="s">
        <v>125</v>
      </c>
      <c r="V1814" s="40" t="s">
        <v>99</v>
      </c>
      <c r="W1814" s="15"/>
      <c r="X1814" s="15"/>
      <c r="Y1814" s="15"/>
      <c r="Z1814" s="15" t="s">
        <v>70</v>
      </c>
      <c r="AA1814" s="15"/>
      <c r="AH1814" s="67"/>
      <c r="AI1814"/>
      <c r="AJ1814" s="67"/>
      <c r="AK1814"/>
      <c r="AO1814" s="39">
        <f t="shared" si="69"/>
        <v>0</v>
      </c>
      <c r="AP1814" s="39"/>
      <c r="AQ1814" s="39" t="str">
        <f t="shared" si="70"/>
        <v>Write In</v>
      </c>
    </row>
    <row r="1815" spans="1:43" thickBot="1" x14ac:dyDescent="0.3">
      <c r="A1815" s="38">
        <v>1811</v>
      </c>
      <c r="B1815" s="64">
        <v>19</v>
      </c>
      <c r="C1815" s="66"/>
      <c r="D1815" s="65"/>
      <c r="E1815" s="55"/>
      <c r="F1815" s="56"/>
      <c r="G1815" s="58"/>
      <c r="H1815" s="58"/>
      <c r="I1815" s="58"/>
      <c r="J1815" s="55"/>
      <c r="K1815" s="55"/>
      <c r="L1815" s="55"/>
      <c r="M1815" s="55"/>
      <c r="N1815" s="56"/>
      <c r="O1815" s="55"/>
      <c r="P1815" s="55"/>
      <c r="Q1815" s="55"/>
      <c r="R1815" s="55"/>
      <c r="S1815" s="55"/>
      <c r="T1815" s="54">
        <v>1</v>
      </c>
      <c r="U1815" s="53" t="s">
        <v>125</v>
      </c>
      <c r="V1815" s="40" t="s">
        <v>85</v>
      </c>
      <c r="W1815" s="15">
        <v>2</v>
      </c>
      <c r="X1815" s="15"/>
      <c r="Y1815" s="15"/>
      <c r="Z1815" s="15" t="s">
        <v>70</v>
      </c>
      <c r="AA1815" s="15"/>
      <c r="AH1815" s="67"/>
      <c r="AI1815"/>
      <c r="AJ1815" s="67"/>
      <c r="AK1815"/>
      <c r="AO1815" s="39">
        <f t="shared" si="69"/>
        <v>0</v>
      </c>
      <c r="AP1815" s="39"/>
      <c r="AQ1815" s="39">
        <f t="shared" si="70"/>
        <v>0</v>
      </c>
    </row>
    <row r="1816" spans="1:43" ht="16.5" thickBot="1" x14ac:dyDescent="0.3">
      <c r="A1816" s="38">
        <v>1812</v>
      </c>
      <c r="B1816" s="64">
        <v>20</v>
      </c>
      <c r="C1816" s="74" t="s">
        <v>98</v>
      </c>
      <c r="D1816" s="71"/>
      <c r="E1816" s="58"/>
      <c r="F1816" s="73"/>
      <c r="G1816" s="59">
        <v>0</v>
      </c>
      <c r="H1816" s="59">
        <v>0</v>
      </c>
      <c r="I1816" s="58"/>
      <c r="J1816" s="55"/>
      <c r="K1816" s="55" t="s">
        <v>97</v>
      </c>
      <c r="L1816" s="55"/>
      <c r="M1816" s="55"/>
      <c r="N1816" s="56"/>
      <c r="O1816" s="55"/>
      <c r="P1816" s="55"/>
      <c r="Q1816" s="55"/>
      <c r="R1816" s="55"/>
      <c r="S1816" s="55"/>
      <c r="T1816" s="54">
        <v>1</v>
      </c>
      <c r="U1816" s="53" t="s">
        <v>125</v>
      </c>
      <c r="V1816" s="40" t="s">
        <v>85</v>
      </c>
      <c r="W1816" s="15">
        <v>2</v>
      </c>
      <c r="X1816" s="15"/>
      <c r="Y1816" s="15"/>
      <c r="Z1816" s="15" t="s">
        <v>70</v>
      </c>
      <c r="AA1816" s="15"/>
      <c r="AH1816" s="67"/>
      <c r="AI1816"/>
      <c r="AJ1816" s="67"/>
      <c r="AK1816"/>
      <c r="AO1816" s="39">
        <f t="shared" si="69"/>
        <v>0</v>
      </c>
      <c r="AP1816" s="39"/>
      <c r="AQ1816" s="39">
        <f t="shared" si="70"/>
        <v>0</v>
      </c>
    </row>
    <row r="1817" spans="1:43" ht="16.5" thickBot="1" x14ac:dyDescent="0.3">
      <c r="A1817" s="38">
        <v>1813</v>
      </c>
      <c r="B1817" s="64">
        <v>21</v>
      </c>
      <c r="C1817" s="74" t="s">
        <v>96</v>
      </c>
      <c r="D1817" s="71"/>
      <c r="E1817" s="58"/>
      <c r="F1817" s="73"/>
      <c r="G1817" s="59">
        <v>0</v>
      </c>
      <c r="H1817" s="59">
        <v>0</v>
      </c>
      <c r="I1817" s="58"/>
      <c r="J1817" s="55"/>
      <c r="K1817" s="55" t="s">
        <v>95</v>
      </c>
      <c r="L1817" s="55"/>
      <c r="M1817" s="55"/>
      <c r="N1817" s="56"/>
      <c r="O1817" s="55"/>
      <c r="P1817" s="55"/>
      <c r="Q1817" s="55"/>
      <c r="R1817" s="55"/>
      <c r="S1817" s="55"/>
      <c r="T1817" s="54">
        <v>1</v>
      </c>
      <c r="U1817" s="53" t="s">
        <v>125</v>
      </c>
      <c r="V1817" s="40" t="s">
        <v>85</v>
      </c>
      <c r="W1817" s="15">
        <v>2</v>
      </c>
      <c r="X1817" s="15"/>
      <c r="Y1817" s="15"/>
      <c r="Z1817" s="15" t="s">
        <v>70</v>
      </c>
      <c r="AA1817" s="15"/>
      <c r="AH1817" s="67"/>
      <c r="AI1817"/>
      <c r="AJ1817" s="67"/>
      <c r="AK1817"/>
      <c r="AO1817" s="39">
        <f t="shared" si="69"/>
        <v>0</v>
      </c>
      <c r="AP1817" s="39"/>
      <c r="AQ1817" s="39">
        <f t="shared" si="70"/>
        <v>0</v>
      </c>
    </row>
    <row r="1818" spans="1:43" ht="16.5" thickBot="1" x14ac:dyDescent="0.3">
      <c r="A1818" s="38">
        <v>1814</v>
      </c>
      <c r="B1818" s="64">
        <v>22</v>
      </c>
      <c r="C1818" s="74" t="s">
        <v>94</v>
      </c>
      <c r="D1818" s="71"/>
      <c r="E1818" s="58"/>
      <c r="F1818" s="73"/>
      <c r="G1818" s="59">
        <v>0</v>
      </c>
      <c r="H1818" s="59">
        <v>0</v>
      </c>
      <c r="I1818" s="58"/>
      <c r="J1818" s="55"/>
      <c r="K1818" s="55" t="s">
        <v>93</v>
      </c>
      <c r="L1818" s="55"/>
      <c r="M1818" s="55"/>
      <c r="N1818" s="56"/>
      <c r="O1818" s="55"/>
      <c r="P1818" s="55"/>
      <c r="Q1818" s="55"/>
      <c r="R1818" s="55"/>
      <c r="S1818" s="55"/>
      <c r="T1818" s="54">
        <v>1</v>
      </c>
      <c r="U1818" s="53" t="s">
        <v>125</v>
      </c>
      <c r="V1818" s="40" t="s">
        <v>85</v>
      </c>
      <c r="W1818" s="15">
        <v>2</v>
      </c>
      <c r="X1818" s="15"/>
      <c r="Y1818" s="15"/>
      <c r="Z1818" s="15" t="s">
        <v>70</v>
      </c>
      <c r="AA1818" s="15"/>
      <c r="AH1818" s="67"/>
      <c r="AI1818"/>
      <c r="AJ1818" s="67"/>
      <c r="AK1818"/>
      <c r="AO1818" s="39">
        <f t="shared" si="69"/>
        <v>0</v>
      </c>
      <c r="AP1818" s="39"/>
      <c r="AQ1818" s="39">
        <f t="shared" si="70"/>
        <v>0</v>
      </c>
    </row>
    <row r="1819" spans="1:43" ht="16.5" thickBot="1" x14ac:dyDescent="0.3">
      <c r="A1819" s="38">
        <v>1815</v>
      </c>
      <c r="B1819" s="64">
        <v>23</v>
      </c>
      <c r="C1819" s="74" t="s">
        <v>77</v>
      </c>
      <c r="D1819" s="71"/>
      <c r="E1819" s="58"/>
      <c r="F1819" s="73"/>
      <c r="G1819" s="59">
        <v>0</v>
      </c>
      <c r="H1819" s="59">
        <v>0</v>
      </c>
      <c r="I1819" s="58"/>
      <c r="J1819" s="55"/>
      <c r="K1819" s="55" t="s">
        <v>77</v>
      </c>
      <c r="L1819" s="55"/>
      <c r="M1819" s="55"/>
      <c r="N1819" s="56"/>
      <c r="O1819" s="55"/>
      <c r="P1819" s="55"/>
      <c r="Q1819" s="55"/>
      <c r="R1819" s="55"/>
      <c r="S1819" s="55"/>
      <c r="T1819" s="54">
        <v>1</v>
      </c>
      <c r="U1819" s="53" t="s">
        <v>125</v>
      </c>
      <c r="V1819" s="40" t="s">
        <v>85</v>
      </c>
      <c r="W1819" s="15">
        <v>2</v>
      </c>
      <c r="X1819" s="15"/>
      <c r="Y1819" s="15"/>
      <c r="Z1819" s="15" t="s">
        <v>70</v>
      </c>
      <c r="AA1819" s="15"/>
      <c r="AH1819" s="67"/>
      <c r="AI1819"/>
      <c r="AJ1819" s="67"/>
      <c r="AK1819"/>
      <c r="AO1819" s="39">
        <f t="shared" si="69"/>
        <v>0</v>
      </c>
      <c r="AP1819" s="39"/>
      <c r="AQ1819" s="39">
        <f t="shared" si="70"/>
        <v>0</v>
      </c>
    </row>
    <row r="1820" spans="1:43" ht="16.5" thickBot="1" x14ac:dyDescent="0.3">
      <c r="A1820" s="38">
        <v>1816</v>
      </c>
      <c r="B1820" s="64">
        <v>24</v>
      </c>
      <c r="C1820" s="72" t="s">
        <v>92</v>
      </c>
      <c r="D1820" s="71"/>
      <c r="E1820" s="68"/>
      <c r="F1820" s="70"/>
      <c r="G1820" s="59">
        <v>0</v>
      </c>
      <c r="H1820" s="59">
        <v>0</v>
      </c>
      <c r="I1820" s="69"/>
      <c r="J1820" s="68"/>
      <c r="K1820" s="68" t="s">
        <v>91</v>
      </c>
      <c r="L1820" s="55"/>
      <c r="M1820" s="55"/>
      <c r="N1820" s="56"/>
      <c r="O1820" s="55"/>
      <c r="P1820" s="55"/>
      <c r="Q1820" s="55"/>
      <c r="R1820" s="55"/>
      <c r="S1820" s="55"/>
      <c r="T1820" s="54">
        <v>1</v>
      </c>
      <c r="U1820" s="53" t="s">
        <v>125</v>
      </c>
      <c r="V1820" s="40" t="s">
        <v>85</v>
      </c>
      <c r="W1820" s="15">
        <v>2</v>
      </c>
      <c r="X1820" s="15"/>
      <c r="Y1820" s="15"/>
      <c r="Z1820" s="15" t="s">
        <v>70</v>
      </c>
      <c r="AA1820" s="15"/>
      <c r="AH1820" s="67"/>
      <c r="AI1820"/>
      <c r="AJ1820" s="67"/>
      <c r="AK1820"/>
      <c r="AO1820" s="39">
        <f t="shared" si="69"/>
        <v>0</v>
      </c>
      <c r="AP1820" s="39"/>
      <c r="AQ1820" s="39">
        <f t="shared" si="70"/>
        <v>0</v>
      </c>
    </row>
    <row r="1821" spans="1:43" x14ac:dyDescent="0.25">
      <c r="A1821" s="38">
        <v>1817</v>
      </c>
      <c r="B1821" s="64">
        <v>25</v>
      </c>
      <c r="C1821" s="66"/>
      <c r="D1821" s="65"/>
      <c r="E1821" s="55"/>
      <c r="F1821" s="56"/>
      <c r="G1821" s="59"/>
      <c r="H1821" s="58"/>
      <c r="I1821" s="58"/>
      <c r="J1821" s="55"/>
      <c r="K1821" s="55"/>
      <c r="L1821" s="55"/>
      <c r="M1821" s="55"/>
      <c r="N1821" s="56"/>
      <c r="O1821" s="55"/>
      <c r="P1821" s="55"/>
      <c r="Q1821" s="55"/>
      <c r="R1821" s="55"/>
      <c r="S1821" s="55"/>
      <c r="T1821" s="54">
        <v>1</v>
      </c>
      <c r="U1821" s="53" t="s">
        <v>125</v>
      </c>
      <c r="V1821" s="40" t="s">
        <v>85</v>
      </c>
      <c r="W1821" s="15">
        <v>2</v>
      </c>
      <c r="X1821" s="15"/>
      <c r="Y1821" s="15"/>
      <c r="Z1821" s="15" t="s">
        <v>70</v>
      </c>
      <c r="AA1821" s="15"/>
      <c r="AH1821" s="67"/>
      <c r="AI1821"/>
      <c r="AJ1821" s="67"/>
      <c r="AK1821"/>
      <c r="AO1821" s="39">
        <f t="shared" ref="AO1821:AO1884" si="74">_xlfn.XLOOKUP(B1821,$AH$4:$AH$11,$AI$4:$AI$11,0)</f>
        <v>0</v>
      </c>
      <c r="AP1821" s="39"/>
      <c r="AQ1821" s="39">
        <f t="shared" ref="AQ1821:AQ1884" si="75">_xlfn.XLOOKUP(B1821,$AH$12:$AH$19,$AI$12:$AI$19,0)</f>
        <v>0</v>
      </c>
    </row>
    <row r="1822" spans="1:43" x14ac:dyDescent="0.25">
      <c r="A1822" s="38">
        <v>1818</v>
      </c>
      <c r="B1822" s="64">
        <v>26</v>
      </c>
      <c r="C1822" s="63" t="s">
        <v>90</v>
      </c>
      <c r="D1822" s="62"/>
      <c r="E1822" s="61">
        <f>SUBTOTAL(9,G1800:G1820)</f>
        <v>5</v>
      </c>
      <c r="F1822" s="60"/>
      <c r="G1822" s="59"/>
      <c r="H1822" s="58"/>
      <c r="I1822" s="57"/>
      <c r="J1822" s="55"/>
      <c r="K1822" s="55" t="s">
        <v>89</v>
      </c>
      <c r="L1822" s="55"/>
      <c r="M1822" s="55"/>
      <c r="N1822" s="56"/>
      <c r="O1822" s="55"/>
      <c r="P1822" s="55"/>
      <c r="Q1822" s="55"/>
      <c r="R1822" s="55"/>
      <c r="S1822" s="55"/>
      <c r="T1822" s="54">
        <v>1</v>
      </c>
      <c r="U1822" s="53" t="s">
        <v>125</v>
      </c>
      <c r="V1822" s="40" t="s">
        <v>85</v>
      </c>
      <c r="W1822" s="15">
        <v>2</v>
      </c>
      <c r="X1822" s="15"/>
      <c r="Y1822" s="15"/>
      <c r="Z1822" s="15" t="s">
        <v>70</v>
      </c>
      <c r="AA1822" s="15"/>
      <c r="AH1822" s="67"/>
      <c r="AI1822"/>
      <c r="AJ1822" s="67"/>
      <c r="AK1822"/>
      <c r="AO1822" s="39">
        <f t="shared" si="74"/>
        <v>0</v>
      </c>
      <c r="AP1822" s="39"/>
      <c r="AQ1822" s="39">
        <f t="shared" si="75"/>
        <v>0</v>
      </c>
    </row>
    <row r="1823" spans="1:43" ht="16.5" thickBot="1" x14ac:dyDescent="0.3">
      <c r="A1823" s="38">
        <v>1819</v>
      </c>
      <c r="B1823" s="52">
        <v>27</v>
      </c>
      <c r="C1823" s="51" t="s">
        <v>88</v>
      </c>
      <c r="D1823" s="50"/>
      <c r="E1823" s="49">
        <f>SUBTOTAL(9,H1800:H1820)</f>
        <v>5</v>
      </c>
      <c r="F1823" s="48">
        <f>SUBTOTAL(9,H1800:H1816)</f>
        <v>5</v>
      </c>
      <c r="G1823" s="47"/>
      <c r="H1823" s="46"/>
      <c r="I1823" s="46"/>
      <c r="J1823" s="45"/>
      <c r="K1823" s="43" t="s">
        <v>87</v>
      </c>
      <c r="L1823" s="43"/>
      <c r="M1823" s="43"/>
      <c r="N1823" s="44"/>
      <c r="O1823" s="43"/>
      <c r="P1823" s="43"/>
      <c r="Q1823" s="43"/>
      <c r="R1823" s="43"/>
      <c r="S1823" s="43"/>
      <c r="T1823" s="42">
        <v>1</v>
      </c>
      <c r="U1823" s="106" t="s">
        <v>125</v>
      </c>
      <c r="V1823" s="40" t="s">
        <v>85</v>
      </c>
      <c r="W1823" s="15">
        <v>2</v>
      </c>
      <c r="X1823" s="15"/>
      <c r="Y1823" s="15"/>
      <c r="Z1823" s="15" t="s">
        <v>70</v>
      </c>
      <c r="AA1823" s="15"/>
      <c r="AH1823" s="67"/>
      <c r="AI1823"/>
      <c r="AJ1823" s="67"/>
      <c r="AK1823"/>
      <c r="AO1823" s="39">
        <f t="shared" si="74"/>
        <v>0</v>
      </c>
      <c r="AP1823" s="39"/>
      <c r="AQ1823" s="39">
        <f t="shared" si="75"/>
        <v>0</v>
      </c>
    </row>
    <row r="1824" spans="1:43" ht="16.5" thickBot="1" x14ac:dyDescent="0.3">
      <c r="A1824" s="38">
        <v>1820</v>
      </c>
      <c r="G1824" s="13"/>
      <c r="U1824" s="2" t="s">
        <v>83</v>
      </c>
      <c r="V1824" s="40"/>
      <c r="W1824" s="15"/>
      <c r="X1824" s="15"/>
      <c r="Y1824" s="15"/>
      <c r="Z1824" s="15" t="s">
        <v>70</v>
      </c>
      <c r="AA1824" s="15"/>
      <c r="AH1824" s="67"/>
      <c r="AI1824"/>
      <c r="AJ1824" s="67"/>
      <c r="AK1824"/>
      <c r="AO1824" s="39">
        <f t="shared" si="74"/>
        <v>0</v>
      </c>
      <c r="AP1824" s="39"/>
      <c r="AQ1824" s="39">
        <f t="shared" si="75"/>
        <v>0</v>
      </c>
    </row>
    <row r="1825" spans="1:43" x14ac:dyDescent="0.25">
      <c r="A1825" s="38">
        <v>1821</v>
      </c>
      <c r="B1825" s="105">
        <v>1</v>
      </c>
      <c r="C1825" s="104" t="s">
        <v>2</v>
      </c>
      <c r="D1825" s="103"/>
      <c r="E1825" s="101"/>
      <c r="F1825" s="102"/>
      <c r="G1825" s="101" t="s">
        <v>121</v>
      </c>
      <c r="H1825" s="98"/>
      <c r="I1825" s="98"/>
      <c r="J1825" s="98"/>
      <c r="K1825" s="100" t="s">
        <v>118</v>
      </c>
      <c r="L1825" s="98"/>
      <c r="M1825" s="98"/>
      <c r="N1825" s="99"/>
      <c r="O1825" s="98"/>
      <c r="P1825" s="98"/>
      <c r="Q1825" s="98"/>
      <c r="R1825" s="98"/>
      <c r="S1825" s="98"/>
      <c r="T1825" s="97">
        <v>2</v>
      </c>
      <c r="U1825" s="96" t="s">
        <v>121</v>
      </c>
      <c r="V1825" s="40" t="s">
        <v>117</v>
      </c>
      <c r="W1825" s="15"/>
      <c r="X1825" s="15"/>
      <c r="Y1825" s="15"/>
      <c r="Z1825" s="15" t="s">
        <v>70</v>
      </c>
      <c r="AA1825" s="15"/>
      <c r="AH1825" s="67"/>
      <c r="AI1825"/>
      <c r="AJ1825" s="67"/>
      <c r="AK1825"/>
      <c r="AL1825" s="93"/>
      <c r="AM1825" s="93"/>
      <c r="AO1825" s="39">
        <f t="shared" si="74"/>
        <v>0</v>
      </c>
      <c r="AP1825" s="39"/>
      <c r="AQ1825" s="39">
        <f t="shared" si="75"/>
        <v>0</v>
      </c>
    </row>
    <row r="1826" spans="1:43" ht="16.5" thickBot="1" x14ac:dyDescent="0.3">
      <c r="A1826" s="38">
        <v>1822</v>
      </c>
      <c r="B1826" s="64">
        <v>2</v>
      </c>
      <c r="C1826" s="66" t="s">
        <v>116</v>
      </c>
      <c r="D1826" s="65"/>
      <c r="E1826" s="55"/>
      <c r="F1826" s="56"/>
      <c r="H1826" s="55"/>
      <c r="I1826" s="58"/>
      <c r="J1826" s="55"/>
      <c r="K1826" s="55" t="s">
        <v>115</v>
      </c>
      <c r="L1826" s="55"/>
      <c r="M1826" s="55"/>
      <c r="N1826" s="56"/>
      <c r="O1826" s="55"/>
      <c r="P1826" s="55"/>
      <c r="Q1826" s="55"/>
      <c r="R1826" s="55"/>
      <c r="S1826" s="55"/>
      <c r="T1826" s="54">
        <v>2</v>
      </c>
      <c r="U1826" s="53" t="s">
        <v>121</v>
      </c>
      <c r="V1826" s="40" t="s">
        <v>114</v>
      </c>
      <c r="W1826" s="15"/>
      <c r="X1826" s="15"/>
      <c r="Y1826" s="15"/>
      <c r="Z1826" s="15" t="s">
        <v>70</v>
      </c>
      <c r="AA1826" s="15"/>
      <c r="AH1826" s="67"/>
      <c r="AI1826"/>
      <c r="AJ1826" s="67"/>
      <c r="AK1826"/>
      <c r="AL1826" s="93"/>
      <c r="AM1826" s="93"/>
      <c r="AO1826" s="39">
        <f t="shared" si="74"/>
        <v>0</v>
      </c>
      <c r="AP1826" s="39"/>
      <c r="AQ1826" s="39">
        <f t="shared" si="75"/>
        <v>0</v>
      </c>
    </row>
    <row r="1827" spans="1:43" ht="21.75" thickBot="1" x14ac:dyDescent="0.3">
      <c r="A1827" s="38">
        <v>1823</v>
      </c>
      <c r="B1827" s="64">
        <v>3</v>
      </c>
      <c r="C1827" s="92" t="s">
        <v>113</v>
      </c>
      <c r="D1827" s="91" t="s">
        <v>112</v>
      </c>
      <c r="E1827" s="87" t="s">
        <v>111</v>
      </c>
      <c r="F1827" s="90" t="s">
        <v>110</v>
      </c>
      <c r="G1827" s="89"/>
      <c r="H1827" s="86"/>
      <c r="I1827" s="87"/>
      <c r="J1827" s="86"/>
      <c r="K1827" s="86" t="s">
        <v>103</v>
      </c>
      <c r="L1827" s="109">
        <v>1051</v>
      </c>
      <c r="M1827" s="109">
        <v>1064</v>
      </c>
      <c r="N1827" s="110"/>
      <c r="O1827" s="109"/>
      <c r="P1827" s="109" t="s">
        <v>109</v>
      </c>
      <c r="Q1827" s="109"/>
      <c r="R1827" s="87">
        <v>2</v>
      </c>
      <c r="S1827" s="86"/>
      <c r="T1827" s="85">
        <v>2</v>
      </c>
      <c r="U1827" s="84" t="s">
        <v>121</v>
      </c>
      <c r="V1827" s="40" t="s">
        <v>102</v>
      </c>
      <c r="W1827" s="15">
        <v>2</v>
      </c>
      <c r="X1827" s="15"/>
      <c r="Y1827" s="15"/>
      <c r="Z1827" s="15" t="s">
        <v>70</v>
      </c>
      <c r="AA1827" s="15"/>
      <c r="AB1827" s="4">
        <v>253</v>
      </c>
      <c r="AC1827" s="5" t="s">
        <v>124</v>
      </c>
      <c r="AD1827" s="83" t="s">
        <v>107</v>
      </c>
      <c r="AE1827" s="83"/>
      <c r="AH1827" s="67"/>
      <c r="AI1827"/>
      <c r="AJ1827" s="67"/>
      <c r="AK1827"/>
      <c r="AO1827" s="39" t="str">
        <f t="shared" si="74"/>
        <v>BOC District 2</v>
      </c>
      <c r="AP1827" s="39"/>
      <c r="AQ1827" s="39">
        <f t="shared" si="75"/>
        <v>0</v>
      </c>
    </row>
    <row r="1828" spans="1:43" thickBot="1" x14ac:dyDescent="0.3">
      <c r="A1828" s="38">
        <v>1824</v>
      </c>
      <c r="B1828" s="64">
        <v>4</v>
      </c>
      <c r="C1828" s="66" t="str">
        <f>IF(G1828=1,AO1828," ")</f>
        <v xml:space="preserve">Alicia Adams </v>
      </c>
      <c r="D1828" s="71"/>
      <c r="E1828" s="108">
        <v>1051</v>
      </c>
      <c r="F1828" s="80">
        <v>253</v>
      </c>
      <c r="G1828" s="58">
        <v>1</v>
      </c>
      <c r="H1828" s="58">
        <v>1</v>
      </c>
      <c r="I1828" s="58" t="str">
        <f>IF(C1828=$AI$5,$AJ$5," ")</f>
        <v>REP</v>
      </c>
      <c r="J1828" s="55" t="s">
        <v>104</v>
      </c>
      <c r="K1828" s="55" t="s">
        <v>103</v>
      </c>
      <c r="L1828" s="55"/>
      <c r="M1828" s="55"/>
      <c r="N1828" s="56"/>
      <c r="O1828" s="55"/>
      <c r="P1828" s="55"/>
      <c r="Q1828" s="55"/>
      <c r="R1828" s="55"/>
      <c r="S1828" s="55"/>
      <c r="T1828" s="54">
        <v>2</v>
      </c>
      <c r="U1828" s="53" t="s">
        <v>121</v>
      </c>
      <c r="V1828" s="40" t="s">
        <v>102</v>
      </c>
      <c r="W1828" s="15">
        <v>2</v>
      </c>
      <c r="X1828" s="15"/>
      <c r="Y1828" s="15"/>
      <c r="Z1828" s="15" t="s">
        <v>70</v>
      </c>
      <c r="AA1828" s="15"/>
      <c r="AB1828" s="4">
        <v>255</v>
      </c>
      <c r="AC1828" s="5" t="s">
        <v>123</v>
      </c>
      <c r="AD1828" s="83" t="s">
        <v>107</v>
      </c>
      <c r="AE1828" s="83"/>
      <c r="AJ1828" s="67"/>
      <c r="AK1828"/>
      <c r="AO1828" s="39" t="str">
        <f t="shared" si="74"/>
        <v xml:space="preserve">Alicia Adams </v>
      </c>
      <c r="AP1828" s="39"/>
      <c r="AQ1828" s="39">
        <f t="shared" si="75"/>
        <v>0</v>
      </c>
    </row>
    <row r="1829" spans="1:43" thickBot="1" x14ac:dyDescent="0.3">
      <c r="A1829" s="38">
        <v>1825</v>
      </c>
      <c r="B1829" s="64">
        <v>5</v>
      </c>
      <c r="C1829" s="66" t="str">
        <f>IF(G1829=1,AO1829," ")</f>
        <v>Erick Allen</v>
      </c>
      <c r="D1829" s="71"/>
      <c r="E1829" s="107">
        <v>1051</v>
      </c>
      <c r="F1829" s="80">
        <v>254</v>
      </c>
      <c r="G1829" s="58">
        <v>1</v>
      </c>
      <c r="H1829" s="58">
        <f>G1829</f>
        <v>1</v>
      </c>
      <c r="I1829" s="58" t="str">
        <f>IF(C1829=$AI$6,$AJ$6," ")</f>
        <v>DEM</v>
      </c>
      <c r="J1829" s="55" t="s">
        <v>104</v>
      </c>
      <c r="K1829" s="55" t="s">
        <v>103</v>
      </c>
      <c r="L1829" s="55"/>
      <c r="M1829" s="55"/>
      <c r="N1829" s="56"/>
      <c r="O1829" s="55"/>
      <c r="P1829" s="55"/>
      <c r="Q1829" s="55"/>
      <c r="R1829" s="55"/>
      <c r="S1829" s="55"/>
      <c r="T1829" s="54">
        <v>2</v>
      </c>
      <c r="U1829" s="53" t="s">
        <v>121</v>
      </c>
      <c r="V1829" s="40" t="s">
        <v>102</v>
      </c>
      <c r="W1829" s="15">
        <v>2</v>
      </c>
      <c r="X1829" s="15"/>
      <c r="Y1829" s="15"/>
      <c r="Z1829" s="15" t="s">
        <v>70</v>
      </c>
      <c r="AA1829" s="15"/>
      <c r="AJ1829" s="67"/>
      <c r="AK1829"/>
      <c r="AO1829" s="39" t="str">
        <f t="shared" si="74"/>
        <v>Erick Allen</v>
      </c>
      <c r="AP1829" s="39"/>
      <c r="AQ1829" s="39">
        <f t="shared" si="75"/>
        <v>0</v>
      </c>
    </row>
    <row r="1830" spans="1:43" thickBot="1" x14ac:dyDescent="0.3">
      <c r="A1830" s="38">
        <v>1826</v>
      </c>
      <c r="B1830" s="64">
        <v>6</v>
      </c>
      <c r="C1830" s="66" t="str">
        <f>IF(G1830=1,AO1830," ")</f>
        <v>Jaha V. Howard</v>
      </c>
      <c r="D1830" s="71"/>
      <c r="E1830" s="107">
        <v>1064</v>
      </c>
      <c r="F1830" s="80">
        <v>256</v>
      </c>
      <c r="G1830" s="58">
        <v>1</v>
      </c>
      <c r="H1830" s="58">
        <f>G1830</f>
        <v>1</v>
      </c>
      <c r="I1830" s="58" t="str">
        <f>IF(C1830=$AI$7,$AJ$7," ")</f>
        <v>DEM</v>
      </c>
      <c r="J1830" s="55" t="s">
        <v>104</v>
      </c>
      <c r="K1830" s="55" t="s">
        <v>103</v>
      </c>
      <c r="L1830" s="55"/>
      <c r="M1830" s="55"/>
      <c r="N1830" s="56"/>
      <c r="O1830" s="55"/>
      <c r="P1830" s="55"/>
      <c r="Q1830" s="55"/>
      <c r="R1830" s="55"/>
      <c r="S1830" s="55"/>
      <c r="T1830" s="54">
        <v>2</v>
      </c>
      <c r="U1830" s="53" t="s">
        <v>121</v>
      </c>
      <c r="V1830" s="40" t="s">
        <v>102</v>
      </c>
      <c r="W1830" s="15">
        <v>2</v>
      </c>
      <c r="X1830" s="15"/>
      <c r="Y1830" s="15"/>
      <c r="Z1830" s="15" t="s">
        <v>70</v>
      </c>
      <c r="AA1830" s="15"/>
      <c r="AB1830" s="4">
        <v>254</v>
      </c>
      <c r="AC1830" s="5" t="s">
        <v>124</v>
      </c>
      <c r="AD1830" s="5" t="s">
        <v>105</v>
      </c>
      <c r="AJ1830" s="67"/>
      <c r="AK1830"/>
      <c r="AO1830" s="39" t="str">
        <f t="shared" si="74"/>
        <v>Jaha V. Howard</v>
      </c>
      <c r="AP1830" s="39"/>
      <c r="AQ1830" s="39">
        <f t="shared" si="75"/>
        <v>0</v>
      </c>
    </row>
    <row r="1831" spans="1:43" thickBot="1" x14ac:dyDescent="0.3">
      <c r="A1831" s="38">
        <v>1827</v>
      </c>
      <c r="B1831" s="64">
        <v>7</v>
      </c>
      <c r="C1831" s="66" t="str">
        <f>IF(G1831=1,AO1831," ")</f>
        <v>Tanisha Whorton</v>
      </c>
      <c r="D1831" s="71"/>
      <c r="E1831" s="107">
        <v>1064</v>
      </c>
      <c r="F1831" s="80">
        <v>256</v>
      </c>
      <c r="G1831" s="58">
        <v>1</v>
      </c>
      <c r="H1831" s="58">
        <f>G1831</f>
        <v>1</v>
      </c>
      <c r="I1831" s="58" t="str">
        <f>IF(C1831=$AI$8,$AJ$8," ")</f>
        <v>DEM</v>
      </c>
      <c r="J1831" s="55" t="s">
        <v>104</v>
      </c>
      <c r="K1831" s="55" t="s">
        <v>103</v>
      </c>
      <c r="L1831" s="55"/>
      <c r="M1831" s="55"/>
      <c r="N1831" s="56"/>
      <c r="O1831" s="55"/>
      <c r="P1831" s="55"/>
      <c r="Q1831" s="55"/>
      <c r="R1831" s="55"/>
      <c r="S1831" s="55"/>
      <c r="T1831" s="54">
        <v>2</v>
      </c>
      <c r="U1831" s="53" t="s">
        <v>121</v>
      </c>
      <c r="V1831" s="40" t="s">
        <v>102</v>
      </c>
      <c r="W1831" s="15">
        <v>2</v>
      </c>
      <c r="X1831" s="15"/>
      <c r="Y1831" s="15"/>
      <c r="Z1831" s="15" t="s">
        <v>70</v>
      </c>
      <c r="AA1831" s="15"/>
      <c r="AB1831" s="4">
        <v>256</v>
      </c>
      <c r="AC1831" s="5" t="s">
        <v>123</v>
      </c>
      <c r="AD1831" s="5" t="s">
        <v>105</v>
      </c>
      <c r="AJ1831" s="67"/>
      <c r="AK1831"/>
      <c r="AO1831" s="39" t="str">
        <f t="shared" si="74"/>
        <v>Tanisha Whorton</v>
      </c>
      <c r="AP1831" s="39"/>
      <c r="AQ1831" s="39">
        <f t="shared" si="75"/>
        <v>0</v>
      </c>
    </row>
    <row r="1832" spans="1:43" thickBot="1" x14ac:dyDescent="0.3">
      <c r="A1832" s="38">
        <v>1828</v>
      </c>
      <c r="B1832" s="64">
        <v>8</v>
      </c>
      <c r="C1832" s="66" t="str">
        <f>IF(G1832=1,AO1832," ")</f>
        <v>Tracy Stevenson</v>
      </c>
      <c r="D1832" s="71"/>
      <c r="E1832" s="107">
        <v>1064</v>
      </c>
      <c r="F1832" s="80">
        <v>256</v>
      </c>
      <c r="G1832" s="58">
        <v>1</v>
      </c>
      <c r="H1832" s="58">
        <f>G1832</f>
        <v>1</v>
      </c>
      <c r="I1832" s="58" t="str">
        <f>IF(C1832=$AI$9,$AJ$9," ")</f>
        <v>DEM</v>
      </c>
      <c r="J1832" s="55" t="s">
        <v>104</v>
      </c>
      <c r="K1832" s="55" t="s">
        <v>103</v>
      </c>
      <c r="L1832" s="55"/>
      <c r="M1832" s="55"/>
      <c r="N1832" s="56"/>
      <c r="O1832" s="55"/>
      <c r="P1832" s="55"/>
      <c r="Q1832" s="55"/>
      <c r="R1832" s="55"/>
      <c r="S1832" s="55"/>
      <c r="T1832" s="54">
        <v>2</v>
      </c>
      <c r="U1832" s="53" t="s">
        <v>121</v>
      </c>
      <c r="V1832" s="40" t="s">
        <v>102</v>
      </c>
      <c r="W1832" s="15">
        <v>2</v>
      </c>
      <c r="X1832" s="15"/>
      <c r="Y1832" s="15"/>
      <c r="Z1832" s="15" t="s">
        <v>70</v>
      </c>
      <c r="AA1832" s="15"/>
      <c r="AH1832" s="67"/>
      <c r="AI1832"/>
      <c r="AJ1832" s="67"/>
      <c r="AK1832"/>
      <c r="AO1832" s="39" t="str">
        <f t="shared" si="74"/>
        <v>Tracy Stevenson</v>
      </c>
      <c r="AP1832" s="39"/>
      <c r="AQ1832" s="39">
        <f t="shared" si="75"/>
        <v>0</v>
      </c>
    </row>
    <row r="1833" spans="1:43" ht="15" x14ac:dyDescent="0.25">
      <c r="A1833" s="38">
        <v>1829</v>
      </c>
      <c r="B1833" s="64">
        <v>9</v>
      </c>
      <c r="C1833" s="66"/>
      <c r="D1833" s="65"/>
      <c r="E1833" s="55"/>
      <c r="F1833" s="56"/>
      <c r="G1833" s="58"/>
      <c r="H1833" s="58"/>
      <c r="I1833" s="58"/>
      <c r="J1833" s="55"/>
      <c r="K1833" s="55" t="s">
        <v>103</v>
      </c>
      <c r="L1833" s="55"/>
      <c r="M1833" s="55"/>
      <c r="N1833" s="56"/>
      <c r="O1833" s="55"/>
      <c r="P1833" s="55"/>
      <c r="Q1833" s="55"/>
      <c r="R1833" s="55"/>
      <c r="S1833" s="55"/>
      <c r="T1833" s="54">
        <v>2</v>
      </c>
      <c r="U1833" s="53" t="s">
        <v>121</v>
      </c>
      <c r="V1833" s="40" t="s">
        <v>102</v>
      </c>
      <c r="W1833" s="15">
        <v>2</v>
      </c>
      <c r="X1833" s="15"/>
      <c r="Y1833" s="15"/>
      <c r="Z1833" s="15" t="s">
        <v>70</v>
      </c>
      <c r="AA1833" s="15"/>
      <c r="AH1833" s="67"/>
      <c r="AI1833"/>
      <c r="AJ1833" s="67"/>
      <c r="AK1833"/>
      <c r="AO1833" s="39" t="str">
        <f t="shared" si="74"/>
        <v>BLANK</v>
      </c>
      <c r="AP1833" s="39"/>
      <c r="AQ1833" s="39">
        <f t="shared" si="75"/>
        <v>0</v>
      </c>
    </row>
    <row r="1834" spans="1:43" ht="15" x14ac:dyDescent="0.25">
      <c r="A1834" s="38">
        <v>1830</v>
      </c>
      <c r="B1834" s="64">
        <v>10</v>
      </c>
      <c r="C1834" s="66"/>
      <c r="D1834" s="65"/>
      <c r="E1834" s="55"/>
      <c r="F1834" s="56"/>
      <c r="G1834" s="58"/>
      <c r="H1834" s="58"/>
      <c r="I1834" s="58"/>
      <c r="J1834" s="55"/>
      <c r="K1834" s="55" t="s">
        <v>103</v>
      </c>
      <c r="L1834" s="55"/>
      <c r="M1834" s="55"/>
      <c r="N1834" s="56"/>
      <c r="O1834" s="55"/>
      <c r="P1834" s="55"/>
      <c r="Q1834" s="55"/>
      <c r="R1834" s="55"/>
      <c r="S1834" s="55"/>
      <c r="T1834" s="54">
        <v>2</v>
      </c>
      <c r="U1834" s="53" t="s">
        <v>121</v>
      </c>
      <c r="V1834" s="40" t="s">
        <v>102</v>
      </c>
      <c r="W1834" s="15">
        <v>2</v>
      </c>
      <c r="X1834" s="15"/>
      <c r="Y1834" s="15"/>
      <c r="Z1834" s="15" t="s">
        <v>70</v>
      </c>
      <c r="AA1834" s="15"/>
      <c r="AH1834" s="67"/>
      <c r="AI1834"/>
      <c r="AJ1834" s="67"/>
      <c r="AK1834"/>
      <c r="AO1834" s="39" t="str">
        <f t="shared" si="74"/>
        <v>Write In</v>
      </c>
      <c r="AP1834" s="39"/>
      <c r="AQ1834" s="39">
        <f t="shared" si="75"/>
        <v>0</v>
      </c>
    </row>
    <row r="1835" spans="1:43" hidden="1" x14ac:dyDescent="0.25">
      <c r="A1835" s="75">
        <v>1831</v>
      </c>
      <c r="B1835" s="64">
        <v>11</v>
      </c>
      <c r="C1835" s="79" t="s">
        <v>101</v>
      </c>
      <c r="D1835" s="78"/>
      <c r="E1835" s="55"/>
      <c r="F1835" s="56"/>
      <c r="G1835" s="59"/>
      <c r="H1835" s="58"/>
      <c r="I1835" s="58"/>
      <c r="J1835" s="55"/>
      <c r="K1835" s="55" t="s">
        <v>100</v>
      </c>
      <c r="L1835" s="55"/>
      <c r="M1835" s="55"/>
      <c r="N1835" s="56"/>
      <c r="O1835" s="55"/>
      <c r="P1835" s="55"/>
      <c r="Q1835" s="55"/>
      <c r="R1835" s="55"/>
      <c r="S1835" s="55"/>
      <c r="T1835" s="55"/>
      <c r="U1835" s="53" t="s">
        <v>121</v>
      </c>
      <c r="V1835" s="40" t="s">
        <v>99</v>
      </c>
      <c r="W1835" s="15"/>
      <c r="X1835" s="15"/>
      <c r="Y1835" s="15"/>
      <c r="Z1835" s="15" t="s">
        <v>70</v>
      </c>
      <c r="AA1835" s="15"/>
      <c r="AH1835" s="67"/>
      <c r="AI1835"/>
      <c r="AJ1835" s="67"/>
      <c r="AK1835"/>
      <c r="AO1835" s="39">
        <f t="shared" si="74"/>
        <v>0</v>
      </c>
      <c r="AP1835" s="39"/>
      <c r="AQ1835" s="39" t="str">
        <f t="shared" si="75"/>
        <v>BOC District 4</v>
      </c>
    </row>
    <row r="1836" spans="1:43" ht="15" hidden="1" x14ac:dyDescent="0.25">
      <c r="A1836" s="75">
        <v>1832</v>
      </c>
      <c r="B1836" s="64">
        <v>12</v>
      </c>
      <c r="C1836" s="66" t="str">
        <f t="shared" ref="C1836:C1842" si="76">IF(G1836=1,AQ1836," ")</f>
        <v xml:space="preserve"> </v>
      </c>
      <c r="D1836" s="65"/>
      <c r="E1836" s="55"/>
      <c r="F1836" s="56"/>
      <c r="G1836" s="58"/>
      <c r="H1836" s="58"/>
      <c r="I1836" s="58" t="str">
        <f>IF(C1836=$AI$13,$AJ$13," ")</f>
        <v xml:space="preserve"> </v>
      </c>
      <c r="J1836" s="55"/>
      <c r="K1836" s="55" t="s">
        <v>100</v>
      </c>
      <c r="L1836" s="55"/>
      <c r="M1836" s="55"/>
      <c r="N1836" s="56"/>
      <c r="O1836" s="55"/>
      <c r="P1836" s="55"/>
      <c r="Q1836" s="55"/>
      <c r="R1836" s="55"/>
      <c r="S1836" s="55"/>
      <c r="T1836" s="55"/>
      <c r="U1836" s="53" t="s">
        <v>121</v>
      </c>
      <c r="V1836" s="40" t="s">
        <v>99</v>
      </c>
      <c r="W1836" s="15"/>
      <c r="X1836" s="15"/>
      <c r="Y1836" s="15"/>
      <c r="Z1836" s="15" t="s">
        <v>70</v>
      </c>
      <c r="AA1836" s="15"/>
      <c r="AH1836" s="67"/>
      <c r="AI1836"/>
      <c r="AJ1836" s="67"/>
      <c r="AK1836"/>
      <c r="AO1836" s="39">
        <f t="shared" si="74"/>
        <v>0</v>
      </c>
      <c r="AP1836" s="39"/>
      <c r="AQ1836" s="39" t="str">
        <f t="shared" si="75"/>
        <v>Julien Grhas</v>
      </c>
    </row>
    <row r="1837" spans="1:43" ht="15" hidden="1" x14ac:dyDescent="0.25">
      <c r="A1837" s="75">
        <v>1833</v>
      </c>
      <c r="B1837" s="64">
        <v>13</v>
      </c>
      <c r="C1837" s="66" t="str">
        <f t="shared" si="76"/>
        <v xml:space="preserve"> </v>
      </c>
      <c r="D1837" s="65"/>
      <c r="E1837" s="55"/>
      <c r="F1837" s="56"/>
      <c r="G1837" s="58"/>
      <c r="H1837" s="58"/>
      <c r="I1837" s="58" t="str">
        <f>IF(C1837=$AI$14,$AJ$14," ")</f>
        <v xml:space="preserve"> </v>
      </c>
      <c r="J1837" s="55"/>
      <c r="K1837" s="55" t="s">
        <v>100</v>
      </c>
      <c r="L1837" s="55"/>
      <c r="M1837" s="55"/>
      <c r="N1837" s="56"/>
      <c r="O1837" s="55"/>
      <c r="P1837" s="55"/>
      <c r="Q1837" s="55"/>
      <c r="R1837" s="55"/>
      <c r="S1837" s="55"/>
      <c r="T1837" s="55"/>
      <c r="U1837" s="53" t="s">
        <v>121</v>
      </c>
      <c r="V1837" s="40" t="s">
        <v>99</v>
      </c>
      <c r="W1837" s="15"/>
      <c r="X1837" s="15"/>
      <c r="Y1837" s="15"/>
      <c r="Z1837" s="15" t="s">
        <v>70</v>
      </c>
      <c r="AA1837" s="15"/>
      <c r="AH1837" s="67"/>
      <c r="AI1837"/>
      <c r="AJ1837" s="67"/>
      <c r="AK1837"/>
      <c r="AO1837" s="39">
        <f t="shared" si="74"/>
        <v>0</v>
      </c>
      <c r="AP1837" s="39"/>
      <c r="AQ1837" s="39" t="str">
        <f t="shared" si="75"/>
        <v>Matthew Hardwick</v>
      </c>
    </row>
    <row r="1838" spans="1:43" ht="15" hidden="1" x14ac:dyDescent="0.25">
      <c r="A1838" s="75">
        <v>1834</v>
      </c>
      <c r="B1838" s="64">
        <v>14</v>
      </c>
      <c r="C1838" s="66" t="str">
        <f t="shared" si="76"/>
        <v xml:space="preserve"> </v>
      </c>
      <c r="D1838" s="65"/>
      <c r="E1838" s="55"/>
      <c r="F1838" s="56"/>
      <c r="G1838" s="58"/>
      <c r="H1838" s="58"/>
      <c r="I1838" s="58" t="str">
        <f>IF(C1838=$AI$15,$AJ$15," ")</f>
        <v xml:space="preserve"> </v>
      </c>
      <c r="J1838" s="55"/>
      <c r="K1838" s="55" t="s">
        <v>100</v>
      </c>
      <c r="L1838" s="55"/>
      <c r="M1838" s="55"/>
      <c r="N1838" s="56"/>
      <c r="O1838" s="55"/>
      <c r="P1838" s="55"/>
      <c r="Q1838" s="55"/>
      <c r="R1838" s="55"/>
      <c r="S1838" s="55"/>
      <c r="T1838" s="55"/>
      <c r="U1838" s="53" t="s">
        <v>121</v>
      </c>
      <c r="V1838" s="40" t="s">
        <v>99</v>
      </c>
      <c r="W1838" s="15"/>
      <c r="X1838" s="15"/>
      <c r="Y1838" s="15"/>
      <c r="Z1838" s="15" t="s">
        <v>70</v>
      </c>
      <c r="AA1838" s="15"/>
      <c r="AH1838" s="67"/>
      <c r="AI1838"/>
      <c r="AJ1838" s="67"/>
      <c r="AK1838"/>
      <c r="AO1838" s="39">
        <f t="shared" si="74"/>
        <v>0</v>
      </c>
      <c r="AP1838" s="39"/>
      <c r="AQ1838" s="39" t="str">
        <f t="shared" si="75"/>
        <v>Yashica Marshall</v>
      </c>
    </row>
    <row r="1839" spans="1:43" ht="15" hidden="1" x14ac:dyDescent="0.25">
      <c r="A1839" s="75">
        <v>1835</v>
      </c>
      <c r="B1839" s="64">
        <v>15</v>
      </c>
      <c r="C1839" s="66" t="str">
        <f t="shared" si="76"/>
        <v xml:space="preserve"> </v>
      </c>
      <c r="D1839" s="65"/>
      <c r="E1839" s="55"/>
      <c r="F1839" s="56"/>
      <c r="G1839" s="58"/>
      <c r="H1839" s="58"/>
      <c r="I1839" s="58" t="str">
        <f>IF(C1839=$AI$16,$AJ$16," ")</f>
        <v xml:space="preserve"> </v>
      </c>
      <c r="J1839" s="55"/>
      <c r="K1839" s="55" t="s">
        <v>100</v>
      </c>
      <c r="L1839" s="55"/>
      <c r="M1839" s="55"/>
      <c r="N1839" s="56"/>
      <c r="O1839" s="55"/>
      <c r="P1839" s="55"/>
      <c r="Q1839" s="55"/>
      <c r="R1839" s="55"/>
      <c r="S1839" s="55"/>
      <c r="T1839" s="55"/>
      <c r="U1839" s="53" t="s">
        <v>121</v>
      </c>
      <c r="V1839" s="40" t="s">
        <v>99</v>
      </c>
      <c r="W1839" s="15"/>
      <c r="X1839" s="15"/>
      <c r="Y1839" s="15"/>
      <c r="Z1839" s="15" t="s">
        <v>70</v>
      </c>
      <c r="AA1839" s="15"/>
      <c r="AH1839" s="67"/>
      <c r="AI1839"/>
      <c r="AJ1839" s="67"/>
      <c r="AK1839"/>
      <c r="AO1839" s="39">
        <f t="shared" si="74"/>
        <v>0</v>
      </c>
      <c r="AP1839" s="39"/>
      <c r="AQ1839" s="39" t="str">
        <f t="shared" si="75"/>
        <v>Monique Sheffield</v>
      </c>
    </row>
    <row r="1840" spans="1:43" ht="15" hidden="1" x14ac:dyDescent="0.25">
      <c r="A1840" s="75">
        <v>1836</v>
      </c>
      <c r="B1840" s="64">
        <v>16</v>
      </c>
      <c r="C1840" s="66" t="str">
        <f t="shared" si="76"/>
        <v xml:space="preserve"> </v>
      </c>
      <c r="D1840" s="65"/>
      <c r="E1840" s="55"/>
      <c r="F1840" s="56"/>
      <c r="G1840" s="58"/>
      <c r="H1840" s="58"/>
      <c r="I1840" s="58" t="str">
        <f>IF(C1840=$AI$17,$AJ$17," ")</f>
        <v xml:space="preserve"> </v>
      </c>
      <c r="J1840" s="55"/>
      <c r="K1840" s="55" t="s">
        <v>100</v>
      </c>
      <c r="L1840" s="55"/>
      <c r="M1840" s="55"/>
      <c r="N1840" s="56"/>
      <c r="O1840" s="55"/>
      <c r="P1840" s="55"/>
      <c r="Q1840" s="55"/>
      <c r="R1840" s="55"/>
      <c r="S1840" s="55"/>
      <c r="T1840" s="55"/>
      <c r="U1840" s="53" t="s">
        <v>121</v>
      </c>
      <c r="V1840" s="40" t="s">
        <v>99</v>
      </c>
      <c r="W1840" s="15"/>
      <c r="X1840" s="15"/>
      <c r="Y1840" s="15"/>
      <c r="Z1840" s="15" t="s">
        <v>70</v>
      </c>
      <c r="AA1840" s="15"/>
      <c r="AH1840" s="67"/>
      <c r="AI1840"/>
      <c r="AJ1840" s="67"/>
      <c r="AK1840"/>
      <c r="AO1840" s="39">
        <f t="shared" si="74"/>
        <v>0</v>
      </c>
      <c r="AP1840" s="39"/>
      <c r="AQ1840" s="39" t="str">
        <f t="shared" si="75"/>
        <v>BLANK</v>
      </c>
    </row>
    <row r="1841" spans="1:43" ht="15" hidden="1" x14ac:dyDescent="0.25">
      <c r="A1841" s="75">
        <v>1837</v>
      </c>
      <c r="B1841" s="64">
        <v>17</v>
      </c>
      <c r="C1841" s="66" t="str">
        <f t="shared" si="76"/>
        <v xml:space="preserve"> </v>
      </c>
      <c r="D1841" s="65"/>
      <c r="E1841" s="55"/>
      <c r="F1841" s="56"/>
      <c r="G1841" s="58"/>
      <c r="H1841" s="58"/>
      <c r="I1841" s="58" t="str">
        <f>IF(C1841=$AI$18,$AJ$18," ")</f>
        <v xml:space="preserve"> </v>
      </c>
      <c r="J1841" s="55"/>
      <c r="K1841" s="55" t="s">
        <v>100</v>
      </c>
      <c r="L1841" s="55"/>
      <c r="M1841" s="55"/>
      <c r="N1841" s="56"/>
      <c r="O1841" s="55"/>
      <c r="P1841" s="55"/>
      <c r="Q1841" s="55"/>
      <c r="R1841" s="55"/>
      <c r="S1841" s="55"/>
      <c r="T1841" s="55"/>
      <c r="U1841" s="53" t="s">
        <v>121</v>
      </c>
      <c r="V1841" s="40" t="s">
        <v>99</v>
      </c>
      <c r="W1841" s="15"/>
      <c r="X1841" s="15"/>
      <c r="Y1841" s="15"/>
      <c r="Z1841" s="15" t="s">
        <v>70</v>
      </c>
      <c r="AA1841" s="15"/>
      <c r="AH1841" s="67"/>
      <c r="AI1841"/>
      <c r="AJ1841" s="67"/>
      <c r="AK1841"/>
      <c r="AO1841" s="39">
        <f t="shared" si="74"/>
        <v>0</v>
      </c>
      <c r="AP1841" s="39"/>
      <c r="AQ1841" s="39" t="str">
        <f t="shared" si="75"/>
        <v>BLANK</v>
      </c>
    </row>
    <row r="1842" spans="1:43" ht="15" hidden="1" x14ac:dyDescent="0.25">
      <c r="A1842" s="75">
        <v>1838</v>
      </c>
      <c r="B1842" s="64">
        <v>18</v>
      </c>
      <c r="C1842" s="66" t="str">
        <f t="shared" si="76"/>
        <v xml:space="preserve"> </v>
      </c>
      <c r="D1842" s="65"/>
      <c r="E1842" s="55"/>
      <c r="F1842" s="56"/>
      <c r="G1842" s="58"/>
      <c r="H1842" s="58"/>
      <c r="I1842" s="58" t="str">
        <f>IF(C1842=$AI$19,$AJ$19," ")</f>
        <v xml:space="preserve"> </v>
      </c>
      <c r="J1842" s="55"/>
      <c r="K1842" s="55" t="s">
        <v>100</v>
      </c>
      <c r="L1842" s="55"/>
      <c r="M1842" s="55"/>
      <c r="N1842" s="56"/>
      <c r="O1842" s="55"/>
      <c r="P1842" s="55"/>
      <c r="Q1842" s="55"/>
      <c r="R1842" s="55"/>
      <c r="S1842" s="55"/>
      <c r="T1842" s="55"/>
      <c r="U1842" s="53" t="s">
        <v>121</v>
      </c>
      <c r="V1842" s="40" t="s">
        <v>99</v>
      </c>
      <c r="W1842" s="15"/>
      <c r="X1842" s="15"/>
      <c r="Y1842" s="15"/>
      <c r="Z1842" s="15" t="s">
        <v>70</v>
      </c>
      <c r="AA1842" s="15"/>
      <c r="AH1842" s="67"/>
      <c r="AI1842"/>
      <c r="AJ1842" s="67"/>
      <c r="AK1842"/>
      <c r="AO1842" s="39">
        <f t="shared" si="74"/>
        <v>0</v>
      </c>
      <c r="AP1842" s="39"/>
      <c r="AQ1842" s="39" t="str">
        <f t="shared" si="75"/>
        <v>Write In</v>
      </c>
    </row>
    <row r="1843" spans="1:43" thickBot="1" x14ac:dyDescent="0.3">
      <c r="A1843" s="38">
        <v>1839</v>
      </c>
      <c r="B1843" s="64">
        <v>19</v>
      </c>
      <c r="C1843" s="66"/>
      <c r="D1843" s="65"/>
      <c r="E1843" s="55"/>
      <c r="F1843" s="56"/>
      <c r="G1843" s="58"/>
      <c r="H1843" s="58"/>
      <c r="I1843" s="58"/>
      <c r="J1843" s="55"/>
      <c r="K1843" s="55"/>
      <c r="L1843" s="55"/>
      <c r="M1843" s="55"/>
      <c r="N1843" s="56"/>
      <c r="O1843" s="55"/>
      <c r="P1843" s="55"/>
      <c r="Q1843" s="55"/>
      <c r="R1843" s="55"/>
      <c r="S1843" s="55"/>
      <c r="T1843" s="54">
        <v>2</v>
      </c>
      <c r="U1843" s="53" t="s">
        <v>121</v>
      </c>
      <c r="V1843" s="40" t="s">
        <v>85</v>
      </c>
      <c r="W1843" s="15">
        <v>2</v>
      </c>
      <c r="X1843" s="15"/>
      <c r="Y1843" s="15"/>
      <c r="Z1843" s="15" t="s">
        <v>70</v>
      </c>
      <c r="AA1843" s="15"/>
      <c r="AH1843" s="67"/>
      <c r="AI1843"/>
      <c r="AJ1843" s="67"/>
      <c r="AK1843"/>
      <c r="AO1843" s="39">
        <f t="shared" si="74"/>
        <v>0</v>
      </c>
      <c r="AP1843" s="39"/>
      <c r="AQ1843" s="39">
        <f t="shared" si="75"/>
        <v>0</v>
      </c>
    </row>
    <row r="1844" spans="1:43" ht="16.5" thickBot="1" x14ac:dyDescent="0.3">
      <c r="A1844" s="38">
        <v>1840</v>
      </c>
      <c r="B1844" s="64">
        <v>20</v>
      </c>
      <c r="C1844" s="74" t="s">
        <v>98</v>
      </c>
      <c r="D1844" s="71"/>
      <c r="E1844" s="58"/>
      <c r="F1844" s="73"/>
      <c r="G1844" s="59">
        <v>0</v>
      </c>
      <c r="H1844" s="58">
        <v>0</v>
      </c>
      <c r="I1844" s="58"/>
      <c r="J1844" s="55"/>
      <c r="K1844" s="55" t="s">
        <v>97</v>
      </c>
      <c r="L1844" s="55"/>
      <c r="M1844" s="55"/>
      <c r="N1844" s="56"/>
      <c r="O1844" s="55"/>
      <c r="P1844" s="55"/>
      <c r="Q1844" s="55"/>
      <c r="R1844" s="55"/>
      <c r="S1844" s="55"/>
      <c r="T1844" s="54">
        <v>2</v>
      </c>
      <c r="U1844" s="53" t="s">
        <v>121</v>
      </c>
      <c r="V1844" s="40" t="s">
        <v>85</v>
      </c>
      <c r="W1844" s="15">
        <v>2</v>
      </c>
      <c r="X1844" s="15"/>
      <c r="Y1844" s="15"/>
      <c r="Z1844" s="15" t="s">
        <v>70</v>
      </c>
      <c r="AA1844" s="15"/>
      <c r="AH1844" s="67"/>
      <c r="AI1844"/>
      <c r="AJ1844" s="67"/>
      <c r="AK1844"/>
      <c r="AO1844" s="39">
        <f t="shared" si="74"/>
        <v>0</v>
      </c>
      <c r="AP1844" s="39"/>
      <c r="AQ1844" s="39">
        <f t="shared" si="75"/>
        <v>0</v>
      </c>
    </row>
    <row r="1845" spans="1:43" ht="16.5" thickBot="1" x14ac:dyDescent="0.3">
      <c r="A1845" s="38">
        <v>1841</v>
      </c>
      <c r="B1845" s="64">
        <v>21</v>
      </c>
      <c r="C1845" s="74" t="s">
        <v>96</v>
      </c>
      <c r="D1845" s="71"/>
      <c r="E1845" s="58"/>
      <c r="F1845" s="73"/>
      <c r="G1845" s="59">
        <v>0</v>
      </c>
      <c r="H1845" s="58">
        <v>0</v>
      </c>
      <c r="I1845" s="58"/>
      <c r="J1845" s="55"/>
      <c r="K1845" s="55" t="s">
        <v>95</v>
      </c>
      <c r="L1845" s="55"/>
      <c r="M1845" s="55"/>
      <c r="N1845" s="56"/>
      <c r="O1845" s="55"/>
      <c r="P1845" s="55"/>
      <c r="Q1845" s="55"/>
      <c r="R1845" s="55"/>
      <c r="S1845" s="55"/>
      <c r="T1845" s="54">
        <v>2</v>
      </c>
      <c r="U1845" s="53" t="s">
        <v>121</v>
      </c>
      <c r="V1845" s="40" t="s">
        <v>85</v>
      </c>
      <c r="W1845" s="15">
        <v>2</v>
      </c>
      <c r="X1845" s="15"/>
      <c r="Y1845" s="15"/>
      <c r="Z1845" s="15" t="s">
        <v>70</v>
      </c>
      <c r="AA1845" s="15"/>
      <c r="AH1845" s="67"/>
      <c r="AI1845"/>
      <c r="AJ1845" s="67"/>
      <c r="AK1845"/>
      <c r="AO1845" s="39">
        <f t="shared" si="74"/>
        <v>0</v>
      </c>
      <c r="AP1845" s="39"/>
      <c r="AQ1845" s="39">
        <f t="shared" si="75"/>
        <v>0</v>
      </c>
    </row>
    <row r="1846" spans="1:43" ht="16.5" thickBot="1" x14ac:dyDescent="0.3">
      <c r="A1846" s="38">
        <v>1842</v>
      </c>
      <c r="B1846" s="64">
        <v>22</v>
      </c>
      <c r="C1846" s="74" t="s">
        <v>94</v>
      </c>
      <c r="D1846" s="71"/>
      <c r="E1846" s="58"/>
      <c r="F1846" s="73"/>
      <c r="G1846" s="59">
        <v>0</v>
      </c>
      <c r="H1846" s="58">
        <v>0</v>
      </c>
      <c r="I1846" s="58" t="s">
        <v>122</v>
      </c>
      <c r="J1846" s="55"/>
      <c r="K1846" s="55" t="s">
        <v>93</v>
      </c>
      <c r="L1846" s="55"/>
      <c r="M1846" s="55"/>
      <c r="N1846" s="56"/>
      <c r="O1846" s="55"/>
      <c r="P1846" s="55"/>
      <c r="Q1846" s="55"/>
      <c r="R1846" s="55"/>
      <c r="S1846" s="55"/>
      <c r="T1846" s="54">
        <v>2</v>
      </c>
      <c r="U1846" s="53" t="s">
        <v>121</v>
      </c>
      <c r="V1846" s="40" t="s">
        <v>85</v>
      </c>
      <c r="W1846" s="15">
        <v>2</v>
      </c>
      <c r="X1846" s="15"/>
      <c r="Y1846" s="15"/>
      <c r="Z1846" s="15" t="s">
        <v>70</v>
      </c>
      <c r="AA1846" s="15"/>
      <c r="AH1846" s="67"/>
      <c r="AI1846"/>
      <c r="AJ1846" s="67"/>
      <c r="AK1846"/>
      <c r="AO1846" s="39">
        <f t="shared" si="74"/>
        <v>0</v>
      </c>
      <c r="AP1846" s="39"/>
      <c r="AQ1846" s="39">
        <f t="shared" si="75"/>
        <v>0</v>
      </c>
    </row>
    <row r="1847" spans="1:43" ht="16.5" thickBot="1" x14ac:dyDescent="0.3">
      <c r="A1847" s="38">
        <v>1843</v>
      </c>
      <c r="B1847" s="64">
        <v>23</v>
      </c>
      <c r="C1847" s="74" t="s">
        <v>77</v>
      </c>
      <c r="D1847" s="71"/>
      <c r="E1847" s="58">
        <v>1064</v>
      </c>
      <c r="F1847" s="80">
        <v>255</v>
      </c>
      <c r="G1847" s="59">
        <v>0</v>
      </c>
      <c r="H1847" s="58">
        <v>1</v>
      </c>
      <c r="I1847" s="58" t="s">
        <v>107</v>
      </c>
      <c r="J1847" s="55"/>
      <c r="K1847" s="55" t="s">
        <v>77</v>
      </c>
      <c r="L1847" s="55"/>
      <c r="M1847" s="55"/>
      <c r="N1847" s="56"/>
      <c r="O1847" s="55"/>
      <c r="P1847" s="55"/>
      <c r="Q1847" s="55"/>
      <c r="R1847" s="55"/>
      <c r="S1847" s="55"/>
      <c r="T1847" s="54">
        <v>2</v>
      </c>
      <c r="U1847" s="53" t="s">
        <v>121</v>
      </c>
      <c r="V1847" s="40" t="s">
        <v>85</v>
      </c>
      <c r="W1847" s="15">
        <v>2</v>
      </c>
      <c r="X1847" s="15"/>
      <c r="Y1847" s="15"/>
      <c r="Z1847" s="15" t="s">
        <v>70</v>
      </c>
      <c r="AA1847" s="15"/>
      <c r="AH1847" s="67"/>
      <c r="AI1847"/>
      <c r="AJ1847" s="67"/>
      <c r="AK1847"/>
      <c r="AO1847" s="39">
        <f t="shared" si="74"/>
        <v>0</v>
      </c>
      <c r="AP1847" s="39"/>
      <c r="AQ1847" s="39">
        <f t="shared" si="75"/>
        <v>0</v>
      </c>
    </row>
    <row r="1848" spans="1:43" ht="16.5" thickBot="1" x14ac:dyDescent="0.3">
      <c r="A1848" s="38">
        <v>1844</v>
      </c>
      <c r="B1848" s="64">
        <v>24</v>
      </c>
      <c r="C1848" s="72" t="s">
        <v>92</v>
      </c>
      <c r="D1848" s="71"/>
      <c r="E1848" s="68"/>
      <c r="F1848" s="70"/>
      <c r="G1848" s="59">
        <v>0</v>
      </c>
      <c r="H1848" s="59">
        <v>0</v>
      </c>
      <c r="I1848" s="69"/>
      <c r="J1848" s="68"/>
      <c r="K1848" s="68" t="s">
        <v>91</v>
      </c>
      <c r="L1848" s="55"/>
      <c r="M1848" s="55"/>
      <c r="N1848" s="56"/>
      <c r="O1848" s="55"/>
      <c r="P1848" s="55"/>
      <c r="Q1848" s="55"/>
      <c r="R1848" s="55"/>
      <c r="S1848" s="55"/>
      <c r="T1848" s="54">
        <v>2</v>
      </c>
      <c r="U1848" s="53" t="s">
        <v>121</v>
      </c>
      <c r="V1848" s="40" t="s">
        <v>85</v>
      </c>
      <c r="W1848" s="15">
        <v>2</v>
      </c>
      <c r="X1848" s="15"/>
      <c r="Y1848" s="15"/>
      <c r="Z1848" s="15" t="s">
        <v>70</v>
      </c>
      <c r="AA1848" s="15"/>
      <c r="AH1848" s="67"/>
      <c r="AI1848"/>
      <c r="AJ1848" s="67"/>
      <c r="AK1848"/>
      <c r="AO1848" s="39">
        <f t="shared" si="74"/>
        <v>0</v>
      </c>
      <c r="AP1848" s="39"/>
      <c r="AQ1848" s="39">
        <f t="shared" si="75"/>
        <v>0</v>
      </c>
    </row>
    <row r="1849" spans="1:43" x14ac:dyDescent="0.25">
      <c r="A1849" s="38">
        <v>1845</v>
      </c>
      <c r="B1849" s="64">
        <v>25</v>
      </c>
      <c r="C1849" s="66"/>
      <c r="D1849" s="65"/>
      <c r="E1849" s="55"/>
      <c r="F1849" s="56"/>
      <c r="G1849" s="59"/>
      <c r="H1849" s="58"/>
      <c r="I1849" s="58"/>
      <c r="J1849" s="55"/>
      <c r="K1849" s="55"/>
      <c r="L1849" s="55"/>
      <c r="M1849" s="55"/>
      <c r="N1849" s="56"/>
      <c r="O1849" s="55"/>
      <c r="P1849" s="55"/>
      <c r="Q1849" s="55"/>
      <c r="R1849" s="55"/>
      <c r="S1849" s="55"/>
      <c r="T1849" s="54">
        <v>2</v>
      </c>
      <c r="U1849" s="53" t="s">
        <v>121</v>
      </c>
      <c r="V1849" s="40" t="s">
        <v>85</v>
      </c>
      <c r="W1849" s="15">
        <v>2</v>
      </c>
      <c r="X1849" s="15"/>
      <c r="Y1849" s="15"/>
      <c r="Z1849" s="15" t="s">
        <v>70</v>
      </c>
      <c r="AA1849" s="15"/>
      <c r="AH1849" s="67"/>
      <c r="AI1849"/>
      <c r="AJ1849" s="67"/>
      <c r="AK1849"/>
      <c r="AO1849" s="39">
        <f t="shared" si="74"/>
        <v>0</v>
      </c>
      <c r="AP1849" s="39"/>
      <c r="AQ1849" s="39">
        <f t="shared" si="75"/>
        <v>0</v>
      </c>
    </row>
    <row r="1850" spans="1:43" x14ac:dyDescent="0.25">
      <c r="A1850" s="38">
        <v>1846</v>
      </c>
      <c r="B1850" s="64">
        <v>26</v>
      </c>
      <c r="C1850" s="63" t="s">
        <v>90</v>
      </c>
      <c r="D1850" s="62"/>
      <c r="E1850" s="61">
        <f>SUBTOTAL(9,G1828:G1848)</f>
        <v>5</v>
      </c>
      <c r="F1850" s="60"/>
      <c r="G1850" s="59"/>
      <c r="H1850" s="58"/>
      <c r="I1850" s="57"/>
      <c r="J1850" s="55"/>
      <c r="K1850" s="55" t="s">
        <v>89</v>
      </c>
      <c r="L1850" s="55"/>
      <c r="M1850" s="55"/>
      <c r="N1850" s="56"/>
      <c r="O1850" s="55"/>
      <c r="P1850" s="55"/>
      <c r="Q1850" s="55"/>
      <c r="R1850" s="55"/>
      <c r="S1850" s="55"/>
      <c r="T1850" s="54">
        <v>2</v>
      </c>
      <c r="U1850" s="53" t="s">
        <v>121</v>
      </c>
      <c r="V1850" s="40" t="s">
        <v>85</v>
      </c>
      <c r="W1850" s="15">
        <v>2</v>
      </c>
      <c r="X1850" s="15"/>
      <c r="Y1850" s="15"/>
      <c r="Z1850" s="15" t="s">
        <v>70</v>
      </c>
      <c r="AA1850" s="15"/>
      <c r="AH1850" s="67"/>
      <c r="AI1850"/>
      <c r="AJ1850" s="67"/>
      <c r="AK1850"/>
      <c r="AO1850" s="39">
        <f t="shared" si="74"/>
        <v>0</v>
      </c>
      <c r="AP1850" s="39"/>
      <c r="AQ1850" s="39">
        <f t="shared" si="75"/>
        <v>0</v>
      </c>
    </row>
    <row r="1851" spans="1:43" ht="16.5" thickBot="1" x14ac:dyDescent="0.3">
      <c r="A1851" s="38">
        <v>1847</v>
      </c>
      <c r="B1851" s="52">
        <v>27</v>
      </c>
      <c r="C1851" s="51" t="s">
        <v>88</v>
      </c>
      <c r="D1851" s="50"/>
      <c r="E1851" s="49">
        <f>SUBTOTAL(9,H1828:H1848)</f>
        <v>6</v>
      </c>
      <c r="F1851" s="48">
        <f>SUBTOTAL(9,H1828:H1844)</f>
        <v>5</v>
      </c>
      <c r="G1851" s="47"/>
      <c r="H1851" s="46"/>
      <c r="I1851" s="46"/>
      <c r="J1851" s="45"/>
      <c r="K1851" s="43" t="s">
        <v>87</v>
      </c>
      <c r="L1851" s="43"/>
      <c r="M1851" s="43"/>
      <c r="N1851" s="44"/>
      <c r="O1851" s="43"/>
      <c r="P1851" s="43"/>
      <c r="Q1851" s="43"/>
      <c r="R1851" s="43"/>
      <c r="S1851" s="43"/>
      <c r="T1851" s="42">
        <v>2</v>
      </c>
      <c r="U1851" s="106" t="s">
        <v>121</v>
      </c>
      <c r="V1851" s="40" t="s">
        <v>85</v>
      </c>
      <c r="W1851" s="15">
        <v>2</v>
      </c>
      <c r="X1851" s="15"/>
      <c r="Y1851" s="15"/>
      <c r="Z1851" s="15" t="s">
        <v>70</v>
      </c>
      <c r="AA1851" s="15"/>
      <c r="AH1851" s="67"/>
      <c r="AI1851"/>
      <c r="AJ1851" s="67"/>
      <c r="AK1851"/>
      <c r="AO1851" s="39">
        <f t="shared" si="74"/>
        <v>0</v>
      </c>
      <c r="AP1851" s="39"/>
      <c r="AQ1851" s="39">
        <f t="shared" si="75"/>
        <v>0</v>
      </c>
    </row>
    <row r="1852" spans="1:43" ht="16.5" thickBot="1" x14ac:dyDescent="0.3">
      <c r="A1852" s="38">
        <v>1848</v>
      </c>
      <c r="G1852" s="13"/>
      <c r="U1852" s="2" t="s">
        <v>83</v>
      </c>
      <c r="V1852" s="40"/>
      <c r="W1852" s="15"/>
      <c r="X1852" s="15"/>
      <c r="Y1852" s="15"/>
      <c r="Z1852" s="15" t="s">
        <v>70</v>
      </c>
      <c r="AA1852" s="15"/>
      <c r="AH1852" s="67"/>
      <c r="AI1852"/>
      <c r="AJ1852" s="67"/>
      <c r="AK1852"/>
      <c r="AO1852" s="39">
        <f t="shared" si="74"/>
        <v>0</v>
      </c>
      <c r="AP1852" s="39"/>
      <c r="AQ1852" s="39">
        <f t="shared" si="75"/>
        <v>0</v>
      </c>
    </row>
    <row r="1853" spans="1:43" x14ac:dyDescent="0.25">
      <c r="A1853" s="38">
        <v>1849</v>
      </c>
      <c r="B1853" s="105">
        <v>1</v>
      </c>
      <c r="C1853" s="104" t="s">
        <v>1</v>
      </c>
      <c r="D1853" s="103"/>
      <c r="E1853" s="101"/>
      <c r="F1853" s="102"/>
      <c r="G1853" s="101" t="s">
        <v>119</v>
      </c>
      <c r="H1853" s="98"/>
      <c r="I1853" s="98"/>
      <c r="J1853" s="98"/>
      <c r="K1853" s="100" t="s">
        <v>118</v>
      </c>
      <c r="L1853" s="98"/>
      <c r="M1853" s="98"/>
      <c r="N1853" s="99"/>
      <c r="O1853" s="98"/>
      <c r="P1853" s="98"/>
      <c r="Q1853" s="98"/>
      <c r="R1853" s="98"/>
      <c r="S1853" s="98"/>
      <c r="T1853" s="97">
        <v>1</v>
      </c>
      <c r="U1853" s="96" t="s">
        <v>119</v>
      </c>
      <c r="V1853" s="40" t="s">
        <v>117</v>
      </c>
      <c r="W1853" s="15"/>
      <c r="X1853" s="15"/>
      <c r="Y1853" s="15"/>
      <c r="Z1853" s="15" t="s">
        <v>70</v>
      </c>
      <c r="AA1853" s="15"/>
      <c r="AH1853" s="67"/>
      <c r="AI1853"/>
      <c r="AJ1853" s="67"/>
      <c r="AK1853"/>
      <c r="AL1853" s="93"/>
      <c r="AM1853" s="93"/>
      <c r="AO1853" s="39">
        <f t="shared" si="74"/>
        <v>0</v>
      </c>
      <c r="AP1853" s="39"/>
      <c r="AQ1853" s="39">
        <f t="shared" si="75"/>
        <v>0</v>
      </c>
    </row>
    <row r="1854" spans="1:43" ht="16.5" thickBot="1" x14ac:dyDescent="0.3">
      <c r="A1854" s="38">
        <v>1850</v>
      </c>
      <c r="B1854" s="64">
        <v>2</v>
      </c>
      <c r="C1854" s="66" t="s">
        <v>116</v>
      </c>
      <c r="D1854" s="65"/>
      <c r="E1854" s="55"/>
      <c r="F1854" s="56"/>
      <c r="H1854" s="55"/>
      <c r="I1854" s="58"/>
      <c r="J1854" s="55"/>
      <c r="K1854" s="55" t="s">
        <v>115</v>
      </c>
      <c r="L1854" s="55"/>
      <c r="M1854" s="55"/>
      <c r="N1854" s="56"/>
      <c r="O1854" s="55"/>
      <c r="P1854" s="55"/>
      <c r="Q1854" s="55"/>
      <c r="R1854" s="55"/>
      <c r="S1854" s="55"/>
      <c r="T1854" s="54">
        <v>1</v>
      </c>
      <c r="U1854" s="53" t="s">
        <v>119</v>
      </c>
      <c r="V1854" s="40" t="s">
        <v>114</v>
      </c>
      <c r="W1854" s="15"/>
      <c r="X1854" s="15"/>
      <c r="Y1854" s="15"/>
      <c r="Z1854" s="15" t="s">
        <v>70</v>
      </c>
      <c r="AA1854" s="15"/>
      <c r="AH1854" s="67"/>
      <c r="AI1854"/>
      <c r="AJ1854" s="67"/>
      <c r="AK1854"/>
      <c r="AO1854" s="39">
        <f t="shared" si="74"/>
        <v>0</v>
      </c>
      <c r="AP1854" s="39"/>
      <c r="AQ1854" s="39">
        <f t="shared" si="75"/>
        <v>0</v>
      </c>
    </row>
    <row r="1855" spans="1:43" ht="21.75" thickBot="1" x14ac:dyDescent="0.3">
      <c r="A1855" s="38">
        <v>1851</v>
      </c>
      <c r="B1855" s="64">
        <v>3</v>
      </c>
      <c r="C1855" s="92" t="s">
        <v>113</v>
      </c>
      <c r="D1855" s="91" t="s">
        <v>112</v>
      </c>
      <c r="E1855" s="87" t="s">
        <v>111</v>
      </c>
      <c r="F1855" s="90" t="s">
        <v>110</v>
      </c>
      <c r="G1855" s="89"/>
      <c r="H1855" s="86"/>
      <c r="I1855" s="87"/>
      <c r="J1855" s="86"/>
      <c r="K1855" s="86" t="s">
        <v>103</v>
      </c>
      <c r="L1855" s="87">
        <v>1064</v>
      </c>
      <c r="M1855" s="87" t="s">
        <v>109</v>
      </c>
      <c r="N1855" s="88"/>
      <c r="O1855" s="87"/>
      <c r="P1855" s="87" t="s">
        <v>108</v>
      </c>
      <c r="Q1855" s="87"/>
      <c r="R1855" s="87">
        <v>2</v>
      </c>
      <c r="S1855" s="86"/>
      <c r="T1855" s="85">
        <v>1</v>
      </c>
      <c r="U1855" s="84" t="s">
        <v>119</v>
      </c>
      <c r="V1855" s="40" t="s">
        <v>102</v>
      </c>
      <c r="W1855" s="15">
        <v>2</v>
      </c>
      <c r="X1855" s="15"/>
      <c r="Y1855" s="15"/>
      <c r="Z1855" s="15" t="s">
        <v>70</v>
      </c>
      <c r="AA1855" s="15"/>
      <c r="AB1855" s="4">
        <v>257</v>
      </c>
      <c r="AC1855" s="5" t="s">
        <v>120</v>
      </c>
      <c r="AD1855" s="83" t="s">
        <v>107</v>
      </c>
      <c r="AE1855" s="83"/>
      <c r="AH1855" s="67"/>
      <c r="AI1855"/>
      <c r="AJ1855" s="67"/>
      <c r="AK1855"/>
      <c r="AO1855" s="39" t="str">
        <f t="shared" si="74"/>
        <v>BOC District 2</v>
      </c>
      <c r="AP1855" s="39"/>
      <c r="AQ1855" s="39">
        <f t="shared" si="75"/>
        <v>0</v>
      </c>
    </row>
    <row r="1856" spans="1:43" thickBot="1" x14ac:dyDescent="0.3">
      <c r="A1856" s="38">
        <v>1852</v>
      </c>
      <c r="B1856" s="64">
        <v>4</v>
      </c>
      <c r="C1856" s="66" t="str">
        <f>IF(G1856=1,AO1856," ")</f>
        <v xml:space="preserve">Alicia Adams </v>
      </c>
      <c r="D1856" s="71"/>
      <c r="E1856" s="82">
        <v>1064</v>
      </c>
      <c r="F1856" s="80">
        <v>257</v>
      </c>
      <c r="G1856" s="58">
        <v>1</v>
      </c>
      <c r="H1856" s="58">
        <v>1</v>
      </c>
      <c r="I1856" s="58" t="str">
        <f>IF(C1856=$AI$5,$AJ$5," ")</f>
        <v>REP</v>
      </c>
      <c r="J1856" s="55" t="s">
        <v>104</v>
      </c>
      <c r="K1856" s="55" t="s">
        <v>103</v>
      </c>
      <c r="L1856" s="55"/>
      <c r="M1856" s="55"/>
      <c r="N1856" s="56"/>
      <c r="O1856" s="55"/>
      <c r="P1856" s="55"/>
      <c r="Q1856" s="55"/>
      <c r="R1856" s="55"/>
      <c r="S1856" s="55"/>
      <c r="T1856" s="54">
        <v>1</v>
      </c>
      <c r="U1856" s="53" t="s">
        <v>119</v>
      </c>
      <c r="V1856" s="40" t="s">
        <v>102</v>
      </c>
      <c r="W1856" s="15">
        <v>2</v>
      </c>
      <c r="X1856" s="15"/>
      <c r="Y1856" s="15"/>
      <c r="Z1856" s="15" t="s">
        <v>70</v>
      </c>
      <c r="AA1856" s="15"/>
      <c r="AB1856" s="4">
        <v>258</v>
      </c>
      <c r="AC1856" s="5" t="s">
        <v>120</v>
      </c>
      <c r="AD1856" s="5" t="s">
        <v>105</v>
      </c>
      <c r="AH1856" s="67"/>
      <c r="AI1856"/>
      <c r="AJ1856" s="67"/>
      <c r="AK1856"/>
      <c r="AO1856" s="39" t="str">
        <f t="shared" si="74"/>
        <v xml:space="preserve">Alicia Adams </v>
      </c>
      <c r="AP1856" s="39"/>
      <c r="AQ1856" s="39">
        <f t="shared" si="75"/>
        <v>0</v>
      </c>
    </row>
    <row r="1857" spans="1:43" thickBot="1" x14ac:dyDescent="0.3">
      <c r="A1857" s="38">
        <v>1853</v>
      </c>
      <c r="B1857" s="64">
        <v>5</v>
      </c>
      <c r="C1857" s="66" t="str">
        <f>IF(G1857=1,AO1857," ")</f>
        <v>Erick Allen</v>
      </c>
      <c r="D1857" s="71"/>
      <c r="E1857" s="81">
        <v>1064</v>
      </c>
      <c r="F1857" s="80">
        <v>258</v>
      </c>
      <c r="G1857" s="58">
        <v>1</v>
      </c>
      <c r="H1857" s="58">
        <f>G1857</f>
        <v>1</v>
      </c>
      <c r="I1857" s="58" t="str">
        <f>IF(C1857=$AI$6,$AJ$6," ")</f>
        <v>DEM</v>
      </c>
      <c r="J1857" s="55" t="s">
        <v>104</v>
      </c>
      <c r="K1857" s="55" t="s">
        <v>103</v>
      </c>
      <c r="L1857" s="55"/>
      <c r="M1857" s="55"/>
      <c r="N1857" s="56"/>
      <c r="O1857" s="55"/>
      <c r="P1857" s="55"/>
      <c r="Q1857" s="55"/>
      <c r="R1857" s="55"/>
      <c r="S1857" s="55"/>
      <c r="T1857" s="54">
        <v>1</v>
      </c>
      <c r="U1857" s="53" t="s">
        <v>119</v>
      </c>
      <c r="V1857" s="40" t="s">
        <v>102</v>
      </c>
      <c r="W1857" s="15">
        <v>2</v>
      </c>
      <c r="X1857" s="15"/>
      <c r="Y1857" s="15"/>
      <c r="Z1857" s="15" t="s">
        <v>70</v>
      </c>
      <c r="AA1857" s="15"/>
      <c r="AJ1857" s="67"/>
      <c r="AK1857"/>
      <c r="AO1857" s="39" t="str">
        <f t="shared" si="74"/>
        <v>Erick Allen</v>
      </c>
      <c r="AP1857" s="39"/>
      <c r="AQ1857" s="39">
        <f t="shared" si="75"/>
        <v>0</v>
      </c>
    </row>
    <row r="1858" spans="1:43" thickBot="1" x14ac:dyDescent="0.3">
      <c r="A1858" s="38">
        <v>1854</v>
      </c>
      <c r="B1858" s="64">
        <v>6</v>
      </c>
      <c r="C1858" s="66" t="str">
        <f>IF(G1858=1,AO1858," ")</f>
        <v>Jaha V. Howard</v>
      </c>
      <c r="D1858" s="71"/>
      <c r="E1858" s="81">
        <v>1064</v>
      </c>
      <c r="F1858" s="80">
        <v>258</v>
      </c>
      <c r="G1858" s="58">
        <v>1</v>
      </c>
      <c r="H1858" s="58">
        <f>G1858</f>
        <v>1</v>
      </c>
      <c r="I1858" s="58" t="str">
        <f>IF(C1858=$AI$7,$AJ$7," ")</f>
        <v>DEM</v>
      </c>
      <c r="J1858" s="55" t="s">
        <v>104</v>
      </c>
      <c r="K1858" s="55" t="s">
        <v>103</v>
      </c>
      <c r="L1858" s="55"/>
      <c r="M1858" s="55"/>
      <c r="N1858" s="56"/>
      <c r="O1858" s="55"/>
      <c r="P1858" s="55"/>
      <c r="Q1858" s="55"/>
      <c r="R1858" s="55"/>
      <c r="S1858" s="55"/>
      <c r="T1858" s="54">
        <v>1</v>
      </c>
      <c r="U1858" s="53" t="s">
        <v>119</v>
      </c>
      <c r="V1858" s="40" t="s">
        <v>102</v>
      </c>
      <c r="W1858" s="15">
        <v>2</v>
      </c>
      <c r="X1858" s="15"/>
      <c r="Y1858" s="15"/>
      <c r="Z1858" s="15" t="s">
        <v>70</v>
      </c>
      <c r="AA1858" s="15"/>
      <c r="AJ1858" s="67"/>
      <c r="AK1858"/>
      <c r="AO1858" s="39" t="str">
        <f t="shared" si="74"/>
        <v>Jaha V. Howard</v>
      </c>
      <c r="AP1858" s="39"/>
      <c r="AQ1858" s="39">
        <f t="shared" si="75"/>
        <v>0</v>
      </c>
    </row>
    <row r="1859" spans="1:43" thickBot="1" x14ac:dyDescent="0.3">
      <c r="A1859" s="38">
        <v>1855</v>
      </c>
      <c r="B1859" s="64">
        <v>7</v>
      </c>
      <c r="C1859" s="66" t="str">
        <f>IF(G1859=1,AO1859," ")</f>
        <v>Tanisha Whorton</v>
      </c>
      <c r="D1859" s="71"/>
      <c r="E1859" s="81">
        <v>1064</v>
      </c>
      <c r="F1859" s="80">
        <v>258</v>
      </c>
      <c r="G1859" s="58">
        <v>1</v>
      </c>
      <c r="H1859" s="58">
        <f>G1859</f>
        <v>1</v>
      </c>
      <c r="I1859" s="58" t="str">
        <f>IF(C1859=$AI$8,$AJ$8," ")</f>
        <v>DEM</v>
      </c>
      <c r="J1859" s="55" t="s">
        <v>104</v>
      </c>
      <c r="K1859" s="55" t="s">
        <v>103</v>
      </c>
      <c r="L1859" s="55"/>
      <c r="M1859" s="55"/>
      <c r="N1859" s="56"/>
      <c r="O1859" s="55"/>
      <c r="P1859" s="55"/>
      <c r="Q1859" s="55"/>
      <c r="R1859" s="55"/>
      <c r="S1859" s="55"/>
      <c r="T1859" s="54">
        <v>1</v>
      </c>
      <c r="U1859" s="53" t="s">
        <v>119</v>
      </c>
      <c r="V1859" s="40" t="s">
        <v>102</v>
      </c>
      <c r="W1859" s="15">
        <v>2</v>
      </c>
      <c r="X1859" s="15"/>
      <c r="Y1859" s="15"/>
      <c r="Z1859" s="15" t="s">
        <v>70</v>
      </c>
      <c r="AA1859" s="15"/>
      <c r="AH1859" s="67"/>
      <c r="AI1859"/>
      <c r="AJ1859" s="67"/>
      <c r="AK1859"/>
      <c r="AO1859" s="39" t="str">
        <f t="shared" si="74"/>
        <v>Tanisha Whorton</v>
      </c>
      <c r="AP1859" s="39"/>
      <c r="AQ1859" s="39">
        <f t="shared" si="75"/>
        <v>0</v>
      </c>
    </row>
    <row r="1860" spans="1:43" thickBot="1" x14ac:dyDescent="0.3">
      <c r="A1860" s="38">
        <v>1856</v>
      </c>
      <c r="B1860" s="64">
        <v>8</v>
      </c>
      <c r="C1860" s="66" t="str">
        <f>IF(G1860=1,AO1860," ")</f>
        <v>Tracy Stevenson</v>
      </c>
      <c r="D1860" s="71"/>
      <c r="E1860" s="81">
        <v>1064</v>
      </c>
      <c r="F1860" s="80">
        <v>258</v>
      </c>
      <c r="G1860" s="58">
        <v>1</v>
      </c>
      <c r="H1860" s="58">
        <f>G1860</f>
        <v>1</v>
      </c>
      <c r="I1860" s="58" t="str">
        <f>IF(C1860=$AI$9,$AJ$9," ")</f>
        <v>DEM</v>
      </c>
      <c r="J1860" s="55" t="s">
        <v>104</v>
      </c>
      <c r="K1860" s="55" t="s">
        <v>103</v>
      </c>
      <c r="L1860" s="55"/>
      <c r="M1860" s="55"/>
      <c r="N1860" s="56"/>
      <c r="O1860" s="55"/>
      <c r="P1860" s="55"/>
      <c r="Q1860" s="55"/>
      <c r="R1860" s="55"/>
      <c r="S1860" s="55"/>
      <c r="T1860" s="54">
        <v>1</v>
      </c>
      <c r="U1860" s="53" t="s">
        <v>119</v>
      </c>
      <c r="V1860" s="40" t="s">
        <v>102</v>
      </c>
      <c r="W1860" s="15">
        <v>2</v>
      </c>
      <c r="X1860" s="15"/>
      <c r="Y1860" s="15"/>
      <c r="Z1860" s="15" t="s">
        <v>70</v>
      </c>
      <c r="AA1860" s="15"/>
      <c r="AH1860" s="67"/>
      <c r="AI1860"/>
      <c r="AJ1860" s="67"/>
      <c r="AK1860"/>
      <c r="AO1860" s="39" t="str">
        <f t="shared" si="74"/>
        <v>Tracy Stevenson</v>
      </c>
      <c r="AP1860" s="39"/>
      <c r="AQ1860" s="39">
        <f t="shared" si="75"/>
        <v>0</v>
      </c>
    </row>
    <row r="1861" spans="1:43" ht="15" x14ac:dyDescent="0.25">
      <c r="A1861" s="38">
        <v>1857</v>
      </c>
      <c r="B1861" s="64">
        <v>9</v>
      </c>
      <c r="C1861" s="66"/>
      <c r="D1861" s="65"/>
      <c r="E1861" s="55"/>
      <c r="F1861" s="56"/>
      <c r="G1861" s="58"/>
      <c r="H1861" s="58"/>
      <c r="I1861" s="58"/>
      <c r="J1861" s="55"/>
      <c r="K1861" s="55" t="s">
        <v>103</v>
      </c>
      <c r="L1861" s="55"/>
      <c r="M1861" s="55"/>
      <c r="N1861" s="56"/>
      <c r="O1861" s="55"/>
      <c r="P1861" s="55"/>
      <c r="Q1861" s="55"/>
      <c r="R1861" s="55"/>
      <c r="S1861" s="55"/>
      <c r="T1861" s="54">
        <v>1</v>
      </c>
      <c r="U1861" s="53" t="s">
        <v>119</v>
      </c>
      <c r="V1861" s="40" t="s">
        <v>102</v>
      </c>
      <c r="W1861" s="15">
        <v>2</v>
      </c>
      <c r="X1861" s="15"/>
      <c r="Y1861" s="15"/>
      <c r="Z1861" s="15" t="s">
        <v>70</v>
      </c>
      <c r="AA1861" s="15"/>
      <c r="AH1861" s="67"/>
      <c r="AI1861"/>
      <c r="AJ1861" s="67"/>
      <c r="AK1861"/>
      <c r="AO1861" s="39" t="str">
        <f t="shared" si="74"/>
        <v>BLANK</v>
      </c>
      <c r="AP1861" s="39"/>
      <c r="AQ1861" s="39">
        <f t="shared" si="75"/>
        <v>0</v>
      </c>
    </row>
    <row r="1862" spans="1:43" ht="15" x14ac:dyDescent="0.25">
      <c r="A1862" s="38">
        <v>1858</v>
      </c>
      <c r="B1862" s="64">
        <v>10</v>
      </c>
      <c r="C1862" s="66"/>
      <c r="D1862" s="65"/>
      <c r="E1862" s="55"/>
      <c r="F1862" s="56"/>
      <c r="G1862" s="58"/>
      <c r="H1862" s="58"/>
      <c r="I1862" s="58"/>
      <c r="J1862" s="55"/>
      <c r="K1862" s="55" t="s">
        <v>103</v>
      </c>
      <c r="L1862" s="55"/>
      <c r="M1862" s="55"/>
      <c r="N1862" s="56"/>
      <c r="O1862" s="55"/>
      <c r="P1862" s="55"/>
      <c r="Q1862" s="55"/>
      <c r="R1862" s="55"/>
      <c r="S1862" s="55"/>
      <c r="T1862" s="54">
        <v>1</v>
      </c>
      <c r="U1862" s="53" t="s">
        <v>119</v>
      </c>
      <c r="V1862" s="40" t="s">
        <v>102</v>
      </c>
      <c r="W1862" s="15">
        <v>2</v>
      </c>
      <c r="X1862" s="15"/>
      <c r="Y1862" s="15"/>
      <c r="Z1862" s="15" t="s">
        <v>70</v>
      </c>
      <c r="AA1862" s="15"/>
      <c r="AH1862" s="67"/>
      <c r="AI1862"/>
      <c r="AJ1862" s="67"/>
      <c r="AK1862"/>
      <c r="AO1862" s="39" t="str">
        <f t="shared" si="74"/>
        <v>Write In</v>
      </c>
      <c r="AP1862" s="39"/>
      <c r="AQ1862" s="39">
        <f t="shared" si="75"/>
        <v>0</v>
      </c>
    </row>
    <row r="1863" spans="1:43" hidden="1" x14ac:dyDescent="0.25">
      <c r="A1863" s="75">
        <v>1859</v>
      </c>
      <c r="B1863" s="64">
        <v>11</v>
      </c>
      <c r="C1863" s="79" t="s">
        <v>101</v>
      </c>
      <c r="D1863" s="78"/>
      <c r="E1863" s="55"/>
      <c r="F1863" s="56"/>
      <c r="G1863" s="59"/>
      <c r="H1863" s="58"/>
      <c r="I1863" s="58"/>
      <c r="J1863" s="55"/>
      <c r="K1863" s="55" t="s">
        <v>100</v>
      </c>
      <c r="L1863" s="55"/>
      <c r="M1863" s="55"/>
      <c r="N1863" s="56"/>
      <c r="O1863" s="55"/>
      <c r="P1863" s="55"/>
      <c r="Q1863" s="55"/>
      <c r="R1863" s="55"/>
      <c r="S1863" s="55"/>
      <c r="T1863" s="55"/>
      <c r="U1863" s="53" t="s">
        <v>119</v>
      </c>
      <c r="V1863" s="40" t="s">
        <v>99</v>
      </c>
      <c r="W1863" s="15"/>
      <c r="X1863" s="15"/>
      <c r="Y1863" s="15"/>
      <c r="Z1863" s="15" t="s">
        <v>70</v>
      </c>
      <c r="AA1863" s="15"/>
      <c r="AH1863" s="67"/>
      <c r="AI1863"/>
      <c r="AJ1863" s="67"/>
      <c r="AK1863"/>
      <c r="AO1863" s="39">
        <f t="shared" si="74"/>
        <v>0</v>
      </c>
      <c r="AP1863" s="39"/>
      <c r="AQ1863" s="39" t="str">
        <f t="shared" si="75"/>
        <v>BOC District 4</v>
      </c>
    </row>
    <row r="1864" spans="1:43" ht="15" hidden="1" x14ac:dyDescent="0.25">
      <c r="A1864" s="75">
        <v>1860</v>
      </c>
      <c r="B1864" s="64">
        <v>12</v>
      </c>
      <c r="C1864" s="66" t="str">
        <f t="shared" ref="C1864:C1870" si="77">IF(G1864=1,AQ1864," ")</f>
        <v xml:space="preserve"> </v>
      </c>
      <c r="D1864" s="65"/>
      <c r="E1864" s="55"/>
      <c r="F1864" s="56"/>
      <c r="G1864" s="58"/>
      <c r="H1864" s="58"/>
      <c r="I1864" s="58" t="str">
        <f>IF(C1864=$AI$13,$AJ$13," ")</f>
        <v xml:space="preserve"> </v>
      </c>
      <c r="J1864" s="55"/>
      <c r="K1864" s="55" t="s">
        <v>100</v>
      </c>
      <c r="L1864" s="55"/>
      <c r="M1864" s="55"/>
      <c r="N1864" s="56"/>
      <c r="O1864" s="55"/>
      <c r="P1864" s="55"/>
      <c r="Q1864" s="55"/>
      <c r="R1864" s="55"/>
      <c r="S1864" s="55"/>
      <c r="T1864" s="55"/>
      <c r="U1864" s="53" t="s">
        <v>119</v>
      </c>
      <c r="V1864" s="40" t="s">
        <v>99</v>
      </c>
      <c r="W1864" s="15"/>
      <c r="X1864" s="15"/>
      <c r="Y1864" s="15"/>
      <c r="Z1864" s="15" t="s">
        <v>70</v>
      </c>
      <c r="AA1864" s="15"/>
      <c r="AH1864" s="67"/>
      <c r="AI1864"/>
      <c r="AJ1864" s="67"/>
      <c r="AK1864"/>
      <c r="AO1864" s="39">
        <f t="shared" si="74"/>
        <v>0</v>
      </c>
      <c r="AP1864" s="39"/>
      <c r="AQ1864" s="39" t="str">
        <f t="shared" si="75"/>
        <v>Julien Grhas</v>
      </c>
    </row>
    <row r="1865" spans="1:43" ht="15" hidden="1" x14ac:dyDescent="0.25">
      <c r="A1865" s="75">
        <v>1861</v>
      </c>
      <c r="B1865" s="64">
        <v>13</v>
      </c>
      <c r="C1865" s="66" t="str">
        <f t="shared" si="77"/>
        <v xml:space="preserve"> </v>
      </c>
      <c r="D1865" s="65"/>
      <c r="E1865" s="55"/>
      <c r="F1865" s="56"/>
      <c r="G1865" s="58"/>
      <c r="H1865" s="58"/>
      <c r="I1865" s="58" t="str">
        <f>IF(C1865=$AI$14,$AJ$14," ")</f>
        <v xml:space="preserve"> </v>
      </c>
      <c r="J1865" s="55"/>
      <c r="K1865" s="55" t="s">
        <v>100</v>
      </c>
      <c r="L1865" s="55"/>
      <c r="M1865" s="55"/>
      <c r="N1865" s="56"/>
      <c r="O1865" s="55"/>
      <c r="P1865" s="55"/>
      <c r="Q1865" s="55"/>
      <c r="R1865" s="55"/>
      <c r="S1865" s="55"/>
      <c r="T1865" s="55"/>
      <c r="U1865" s="53" t="s">
        <v>119</v>
      </c>
      <c r="V1865" s="40" t="s">
        <v>99</v>
      </c>
      <c r="W1865" s="15"/>
      <c r="X1865" s="15"/>
      <c r="Y1865" s="15"/>
      <c r="Z1865" s="15" t="s">
        <v>70</v>
      </c>
      <c r="AA1865" s="15"/>
      <c r="AH1865" s="67"/>
      <c r="AI1865"/>
      <c r="AJ1865" s="67"/>
      <c r="AK1865"/>
      <c r="AO1865" s="39">
        <f t="shared" si="74"/>
        <v>0</v>
      </c>
      <c r="AP1865" s="39"/>
      <c r="AQ1865" s="39" t="str">
        <f t="shared" si="75"/>
        <v>Matthew Hardwick</v>
      </c>
    </row>
    <row r="1866" spans="1:43" ht="15" hidden="1" x14ac:dyDescent="0.25">
      <c r="A1866" s="75">
        <v>1862</v>
      </c>
      <c r="B1866" s="64">
        <v>14</v>
      </c>
      <c r="C1866" s="66" t="str">
        <f t="shared" si="77"/>
        <v xml:space="preserve"> </v>
      </c>
      <c r="D1866" s="65"/>
      <c r="E1866" s="55"/>
      <c r="F1866" s="56"/>
      <c r="G1866" s="58"/>
      <c r="H1866" s="58"/>
      <c r="I1866" s="58" t="str">
        <f>IF(C1866=$AI$15,$AJ$15," ")</f>
        <v xml:space="preserve"> </v>
      </c>
      <c r="J1866" s="55"/>
      <c r="K1866" s="55" t="s">
        <v>100</v>
      </c>
      <c r="L1866" s="55"/>
      <c r="M1866" s="55"/>
      <c r="N1866" s="56"/>
      <c r="O1866" s="55"/>
      <c r="P1866" s="55"/>
      <c r="Q1866" s="55"/>
      <c r="R1866" s="55"/>
      <c r="S1866" s="55"/>
      <c r="T1866" s="55"/>
      <c r="U1866" s="53" t="s">
        <v>119</v>
      </c>
      <c r="V1866" s="40" t="s">
        <v>99</v>
      </c>
      <c r="W1866" s="15"/>
      <c r="X1866" s="15"/>
      <c r="Y1866" s="15"/>
      <c r="Z1866" s="15" t="s">
        <v>70</v>
      </c>
      <c r="AA1866" s="15"/>
      <c r="AH1866" s="67"/>
      <c r="AI1866"/>
      <c r="AJ1866" s="67"/>
      <c r="AK1866"/>
      <c r="AO1866" s="39">
        <f t="shared" si="74"/>
        <v>0</v>
      </c>
      <c r="AP1866" s="39"/>
      <c r="AQ1866" s="39" t="str">
        <f t="shared" si="75"/>
        <v>Yashica Marshall</v>
      </c>
    </row>
    <row r="1867" spans="1:43" ht="15" hidden="1" x14ac:dyDescent="0.25">
      <c r="A1867" s="75">
        <v>1863</v>
      </c>
      <c r="B1867" s="64">
        <v>15</v>
      </c>
      <c r="C1867" s="66" t="str">
        <f t="shared" si="77"/>
        <v xml:space="preserve"> </v>
      </c>
      <c r="D1867" s="65"/>
      <c r="E1867" s="55"/>
      <c r="F1867" s="56"/>
      <c r="G1867" s="58"/>
      <c r="H1867" s="58"/>
      <c r="I1867" s="58" t="str">
        <f>IF(C1867=$AI$16,$AJ$16," ")</f>
        <v xml:space="preserve"> </v>
      </c>
      <c r="J1867" s="55"/>
      <c r="K1867" s="55" t="s">
        <v>100</v>
      </c>
      <c r="L1867" s="55"/>
      <c r="M1867" s="55"/>
      <c r="N1867" s="56"/>
      <c r="O1867" s="55"/>
      <c r="P1867" s="55"/>
      <c r="Q1867" s="55"/>
      <c r="R1867" s="55"/>
      <c r="S1867" s="55"/>
      <c r="T1867" s="55"/>
      <c r="U1867" s="53" t="s">
        <v>119</v>
      </c>
      <c r="V1867" s="40" t="s">
        <v>99</v>
      </c>
      <c r="W1867" s="15"/>
      <c r="X1867" s="15"/>
      <c r="Y1867" s="15"/>
      <c r="Z1867" s="15" t="s">
        <v>70</v>
      </c>
      <c r="AA1867" s="15"/>
      <c r="AH1867" s="67"/>
      <c r="AI1867"/>
      <c r="AJ1867" s="67"/>
      <c r="AK1867"/>
      <c r="AO1867" s="39">
        <f t="shared" si="74"/>
        <v>0</v>
      </c>
      <c r="AP1867" s="39"/>
      <c r="AQ1867" s="39" t="str">
        <f t="shared" si="75"/>
        <v>Monique Sheffield</v>
      </c>
    </row>
    <row r="1868" spans="1:43" ht="15" hidden="1" x14ac:dyDescent="0.25">
      <c r="A1868" s="75">
        <v>1864</v>
      </c>
      <c r="B1868" s="64">
        <v>16</v>
      </c>
      <c r="C1868" s="66" t="str">
        <f t="shared" si="77"/>
        <v xml:space="preserve"> </v>
      </c>
      <c r="D1868" s="65"/>
      <c r="E1868" s="55"/>
      <c r="F1868" s="56"/>
      <c r="G1868" s="58"/>
      <c r="H1868" s="58"/>
      <c r="I1868" s="58" t="str">
        <f>IF(C1868=$AI$17,$AJ$17," ")</f>
        <v xml:space="preserve"> </v>
      </c>
      <c r="J1868" s="55"/>
      <c r="K1868" s="55" t="s">
        <v>100</v>
      </c>
      <c r="L1868" s="55"/>
      <c r="M1868" s="55"/>
      <c r="N1868" s="56"/>
      <c r="O1868" s="55"/>
      <c r="P1868" s="55"/>
      <c r="Q1868" s="55"/>
      <c r="R1868" s="55"/>
      <c r="S1868" s="55"/>
      <c r="T1868" s="55"/>
      <c r="U1868" s="53" t="s">
        <v>119</v>
      </c>
      <c r="V1868" s="40" t="s">
        <v>99</v>
      </c>
      <c r="W1868" s="15"/>
      <c r="X1868" s="15"/>
      <c r="Y1868" s="15"/>
      <c r="Z1868" s="15" t="s">
        <v>70</v>
      </c>
      <c r="AA1868" s="15"/>
      <c r="AH1868" s="67"/>
      <c r="AI1868"/>
      <c r="AJ1868" s="67"/>
      <c r="AK1868"/>
      <c r="AO1868" s="39">
        <f t="shared" si="74"/>
        <v>0</v>
      </c>
      <c r="AP1868" s="39"/>
      <c r="AQ1868" s="39" t="str">
        <f t="shared" si="75"/>
        <v>BLANK</v>
      </c>
    </row>
    <row r="1869" spans="1:43" ht="15" hidden="1" x14ac:dyDescent="0.25">
      <c r="A1869" s="75">
        <v>1865</v>
      </c>
      <c r="B1869" s="64">
        <v>17</v>
      </c>
      <c r="C1869" s="66" t="str">
        <f t="shared" si="77"/>
        <v xml:space="preserve"> </v>
      </c>
      <c r="D1869" s="65"/>
      <c r="E1869" s="55"/>
      <c r="F1869" s="56"/>
      <c r="G1869" s="58"/>
      <c r="H1869" s="58"/>
      <c r="I1869" s="58" t="str">
        <f>IF(C1869=$AI$18,$AJ$18," ")</f>
        <v xml:space="preserve"> </v>
      </c>
      <c r="J1869" s="55"/>
      <c r="K1869" s="55" t="s">
        <v>100</v>
      </c>
      <c r="L1869" s="55"/>
      <c r="M1869" s="55"/>
      <c r="N1869" s="56"/>
      <c r="O1869" s="55"/>
      <c r="P1869" s="55"/>
      <c r="Q1869" s="55"/>
      <c r="R1869" s="55"/>
      <c r="S1869" s="55"/>
      <c r="T1869" s="55"/>
      <c r="U1869" s="53" t="s">
        <v>119</v>
      </c>
      <c r="V1869" s="40" t="s">
        <v>99</v>
      </c>
      <c r="W1869" s="15"/>
      <c r="X1869" s="15"/>
      <c r="Y1869" s="15"/>
      <c r="Z1869" s="15" t="s">
        <v>70</v>
      </c>
      <c r="AA1869" s="15"/>
      <c r="AH1869" s="67"/>
      <c r="AI1869"/>
      <c r="AJ1869" s="67"/>
      <c r="AK1869"/>
      <c r="AO1869" s="39">
        <f t="shared" si="74"/>
        <v>0</v>
      </c>
      <c r="AP1869" s="39"/>
      <c r="AQ1869" s="39" t="str">
        <f t="shared" si="75"/>
        <v>BLANK</v>
      </c>
    </row>
    <row r="1870" spans="1:43" ht="15" hidden="1" x14ac:dyDescent="0.25">
      <c r="A1870" s="75">
        <v>1866</v>
      </c>
      <c r="B1870" s="64">
        <v>18</v>
      </c>
      <c r="C1870" s="66" t="str">
        <f t="shared" si="77"/>
        <v xml:space="preserve"> </v>
      </c>
      <c r="D1870" s="65"/>
      <c r="E1870" s="55"/>
      <c r="F1870" s="56"/>
      <c r="G1870" s="58"/>
      <c r="H1870" s="58"/>
      <c r="I1870" s="58" t="str">
        <f>IF(C1870=$AI$19,$AJ$19," ")</f>
        <v xml:space="preserve"> </v>
      </c>
      <c r="J1870" s="55"/>
      <c r="K1870" s="55" t="s">
        <v>100</v>
      </c>
      <c r="L1870" s="55"/>
      <c r="M1870" s="55"/>
      <c r="N1870" s="56"/>
      <c r="O1870" s="55"/>
      <c r="P1870" s="55"/>
      <c r="Q1870" s="55"/>
      <c r="R1870" s="55"/>
      <c r="S1870" s="55"/>
      <c r="T1870" s="55"/>
      <c r="U1870" s="53" t="s">
        <v>119</v>
      </c>
      <c r="V1870" s="40" t="s">
        <v>99</v>
      </c>
      <c r="W1870" s="15"/>
      <c r="X1870" s="15"/>
      <c r="Y1870" s="15"/>
      <c r="Z1870" s="15" t="s">
        <v>70</v>
      </c>
      <c r="AA1870" s="15"/>
      <c r="AH1870" s="67"/>
      <c r="AI1870"/>
      <c r="AJ1870" s="67"/>
      <c r="AK1870"/>
      <c r="AO1870" s="39">
        <f t="shared" si="74"/>
        <v>0</v>
      </c>
      <c r="AP1870" s="39"/>
      <c r="AQ1870" s="39" t="str">
        <f t="shared" si="75"/>
        <v>Write In</v>
      </c>
    </row>
    <row r="1871" spans="1:43" thickBot="1" x14ac:dyDescent="0.3">
      <c r="A1871" s="38">
        <v>1867</v>
      </c>
      <c r="B1871" s="64">
        <v>19</v>
      </c>
      <c r="C1871" s="66"/>
      <c r="D1871" s="65"/>
      <c r="E1871" s="55"/>
      <c r="F1871" s="56"/>
      <c r="G1871" s="58"/>
      <c r="H1871" s="58"/>
      <c r="I1871" s="58"/>
      <c r="J1871" s="55"/>
      <c r="K1871" s="55"/>
      <c r="L1871" s="55"/>
      <c r="M1871" s="55"/>
      <c r="N1871" s="56"/>
      <c r="O1871" s="55"/>
      <c r="P1871" s="55"/>
      <c r="Q1871" s="55"/>
      <c r="R1871" s="55"/>
      <c r="S1871" s="55"/>
      <c r="T1871" s="54">
        <v>1</v>
      </c>
      <c r="U1871" s="53" t="s">
        <v>119</v>
      </c>
      <c r="V1871" s="40" t="s">
        <v>85</v>
      </c>
      <c r="W1871" s="15">
        <v>2</v>
      </c>
      <c r="X1871" s="15"/>
      <c r="Y1871" s="15"/>
      <c r="Z1871" s="15" t="s">
        <v>70</v>
      </c>
      <c r="AA1871" s="15"/>
      <c r="AH1871" s="67"/>
      <c r="AI1871"/>
      <c r="AJ1871" s="67"/>
      <c r="AK1871"/>
      <c r="AO1871" s="39">
        <f t="shared" si="74"/>
        <v>0</v>
      </c>
      <c r="AP1871" s="39"/>
      <c r="AQ1871" s="39">
        <f t="shared" si="75"/>
        <v>0</v>
      </c>
    </row>
    <row r="1872" spans="1:43" ht="16.5" thickBot="1" x14ac:dyDescent="0.3">
      <c r="A1872" s="38">
        <v>1868</v>
      </c>
      <c r="B1872" s="64">
        <v>20</v>
      </c>
      <c r="C1872" s="74" t="s">
        <v>98</v>
      </c>
      <c r="D1872" s="71"/>
      <c r="E1872" s="58"/>
      <c r="F1872" s="73"/>
      <c r="G1872" s="59">
        <v>0</v>
      </c>
      <c r="H1872" s="59">
        <v>0</v>
      </c>
      <c r="I1872" s="58"/>
      <c r="J1872" s="55"/>
      <c r="K1872" s="55" t="s">
        <v>97</v>
      </c>
      <c r="L1872" s="55"/>
      <c r="M1872" s="55"/>
      <c r="N1872" s="56"/>
      <c r="O1872" s="55"/>
      <c r="P1872" s="55"/>
      <c r="Q1872" s="55"/>
      <c r="R1872" s="55"/>
      <c r="S1872" s="55"/>
      <c r="T1872" s="54">
        <v>1</v>
      </c>
      <c r="U1872" s="53" t="s">
        <v>119</v>
      </c>
      <c r="V1872" s="40" t="s">
        <v>85</v>
      </c>
      <c r="W1872" s="15">
        <v>2</v>
      </c>
      <c r="X1872" s="15"/>
      <c r="Y1872" s="15"/>
      <c r="Z1872" s="15" t="s">
        <v>70</v>
      </c>
      <c r="AA1872" s="15"/>
      <c r="AH1872" s="67"/>
      <c r="AI1872"/>
      <c r="AJ1872" s="67"/>
      <c r="AK1872"/>
      <c r="AO1872" s="39">
        <f t="shared" si="74"/>
        <v>0</v>
      </c>
      <c r="AP1872" s="39"/>
      <c r="AQ1872" s="39">
        <f t="shared" si="75"/>
        <v>0</v>
      </c>
    </row>
    <row r="1873" spans="1:43" ht="16.5" thickBot="1" x14ac:dyDescent="0.3">
      <c r="A1873" s="38">
        <v>1869</v>
      </c>
      <c r="B1873" s="64">
        <v>21</v>
      </c>
      <c r="C1873" s="74" t="s">
        <v>96</v>
      </c>
      <c r="D1873" s="71"/>
      <c r="E1873" s="58"/>
      <c r="F1873" s="73"/>
      <c r="G1873" s="59">
        <v>0</v>
      </c>
      <c r="H1873" s="59">
        <v>0</v>
      </c>
      <c r="I1873" s="58"/>
      <c r="J1873" s="55"/>
      <c r="K1873" s="55" t="s">
        <v>95</v>
      </c>
      <c r="L1873" s="55"/>
      <c r="M1873" s="55"/>
      <c r="N1873" s="56"/>
      <c r="O1873" s="55"/>
      <c r="P1873" s="55"/>
      <c r="Q1873" s="55"/>
      <c r="R1873" s="55"/>
      <c r="S1873" s="55"/>
      <c r="T1873" s="54">
        <v>1</v>
      </c>
      <c r="U1873" s="53" t="s">
        <v>119</v>
      </c>
      <c r="V1873" s="40" t="s">
        <v>85</v>
      </c>
      <c r="W1873" s="15">
        <v>2</v>
      </c>
      <c r="X1873" s="15"/>
      <c r="Y1873" s="15"/>
      <c r="Z1873" s="15" t="s">
        <v>70</v>
      </c>
      <c r="AA1873" s="15"/>
      <c r="AH1873" s="67"/>
      <c r="AI1873"/>
      <c r="AJ1873" s="67"/>
      <c r="AK1873"/>
      <c r="AO1873" s="39">
        <f t="shared" si="74"/>
        <v>0</v>
      </c>
      <c r="AP1873" s="39"/>
      <c r="AQ1873" s="39">
        <f t="shared" si="75"/>
        <v>0</v>
      </c>
    </row>
    <row r="1874" spans="1:43" ht="16.5" thickBot="1" x14ac:dyDescent="0.3">
      <c r="A1874" s="38">
        <v>1870</v>
      </c>
      <c r="B1874" s="64">
        <v>22</v>
      </c>
      <c r="C1874" s="74" t="s">
        <v>94</v>
      </c>
      <c r="D1874" s="71"/>
      <c r="E1874" s="58"/>
      <c r="F1874" s="73"/>
      <c r="G1874" s="59">
        <v>0</v>
      </c>
      <c r="H1874" s="59">
        <v>0</v>
      </c>
      <c r="I1874" s="58"/>
      <c r="J1874" s="55"/>
      <c r="K1874" s="55" t="s">
        <v>93</v>
      </c>
      <c r="L1874" s="55"/>
      <c r="M1874" s="55"/>
      <c r="N1874" s="56"/>
      <c r="O1874" s="55"/>
      <c r="P1874" s="55"/>
      <c r="Q1874" s="55"/>
      <c r="R1874" s="55"/>
      <c r="S1874" s="55"/>
      <c r="T1874" s="54">
        <v>1</v>
      </c>
      <c r="U1874" s="53" t="s">
        <v>119</v>
      </c>
      <c r="V1874" s="40" t="s">
        <v>85</v>
      </c>
      <c r="W1874" s="15">
        <v>2</v>
      </c>
      <c r="X1874" s="15"/>
      <c r="Y1874" s="15"/>
      <c r="Z1874" s="15" t="s">
        <v>70</v>
      </c>
      <c r="AA1874" s="15"/>
      <c r="AH1874" s="67"/>
      <c r="AI1874"/>
      <c r="AJ1874" s="67"/>
      <c r="AK1874"/>
      <c r="AO1874" s="39">
        <f t="shared" si="74"/>
        <v>0</v>
      </c>
      <c r="AP1874" s="39"/>
      <c r="AQ1874" s="39">
        <f t="shared" si="75"/>
        <v>0</v>
      </c>
    </row>
    <row r="1875" spans="1:43" ht="16.5" thickBot="1" x14ac:dyDescent="0.3">
      <c r="A1875" s="38">
        <v>1871</v>
      </c>
      <c r="B1875" s="64">
        <v>23</v>
      </c>
      <c r="C1875" s="74" t="s">
        <v>77</v>
      </c>
      <c r="D1875" s="71"/>
      <c r="E1875" s="58"/>
      <c r="F1875" s="73"/>
      <c r="G1875" s="59">
        <v>0</v>
      </c>
      <c r="H1875" s="59">
        <v>0</v>
      </c>
      <c r="I1875" s="58"/>
      <c r="J1875" s="55"/>
      <c r="K1875" s="55" t="s">
        <v>77</v>
      </c>
      <c r="L1875" s="55"/>
      <c r="M1875" s="55"/>
      <c r="N1875" s="56"/>
      <c r="O1875" s="55"/>
      <c r="P1875" s="55"/>
      <c r="Q1875" s="55"/>
      <c r="R1875" s="55"/>
      <c r="S1875" s="55"/>
      <c r="T1875" s="54">
        <v>1</v>
      </c>
      <c r="U1875" s="53" t="s">
        <v>119</v>
      </c>
      <c r="V1875" s="40" t="s">
        <v>85</v>
      </c>
      <c r="W1875" s="15">
        <v>2</v>
      </c>
      <c r="X1875" s="15"/>
      <c r="Y1875" s="15"/>
      <c r="Z1875" s="15" t="s">
        <v>70</v>
      </c>
      <c r="AA1875" s="15"/>
      <c r="AH1875" s="67"/>
      <c r="AI1875"/>
      <c r="AJ1875" s="67"/>
      <c r="AK1875"/>
      <c r="AO1875" s="39">
        <f t="shared" si="74"/>
        <v>0</v>
      </c>
      <c r="AP1875" s="39"/>
      <c r="AQ1875" s="39">
        <f t="shared" si="75"/>
        <v>0</v>
      </c>
    </row>
    <row r="1876" spans="1:43" ht="16.5" thickBot="1" x14ac:dyDescent="0.3">
      <c r="A1876" s="38">
        <v>1872</v>
      </c>
      <c r="B1876" s="64">
        <v>24</v>
      </c>
      <c r="C1876" s="72" t="s">
        <v>92</v>
      </c>
      <c r="D1876" s="71"/>
      <c r="E1876" s="68"/>
      <c r="F1876" s="70"/>
      <c r="G1876" s="59">
        <v>0</v>
      </c>
      <c r="H1876" s="59">
        <v>0</v>
      </c>
      <c r="I1876" s="69"/>
      <c r="J1876" s="68"/>
      <c r="K1876" s="68" t="s">
        <v>91</v>
      </c>
      <c r="L1876" s="55"/>
      <c r="M1876" s="55"/>
      <c r="N1876" s="56"/>
      <c r="O1876" s="55"/>
      <c r="P1876" s="55"/>
      <c r="Q1876" s="55"/>
      <c r="R1876" s="55"/>
      <c r="S1876" s="55"/>
      <c r="T1876" s="54">
        <v>1</v>
      </c>
      <c r="U1876" s="53" t="s">
        <v>119</v>
      </c>
      <c r="V1876" s="40" t="s">
        <v>85</v>
      </c>
      <c r="W1876" s="15">
        <v>2</v>
      </c>
      <c r="X1876" s="15"/>
      <c r="Y1876" s="15"/>
      <c r="Z1876" s="15" t="s">
        <v>70</v>
      </c>
      <c r="AA1876" s="15"/>
      <c r="AH1876" s="67"/>
      <c r="AI1876"/>
      <c r="AJ1876" s="67"/>
      <c r="AK1876"/>
      <c r="AO1876" s="39">
        <f t="shared" si="74"/>
        <v>0</v>
      </c>
      <c r="AP1876" s="39"/>
      <c r="AQ1876" s="39">
        <f t="shared" si="75"/>
        <v>0</v>
      </c>
    </row>
    <row r="1877" spans="1:43" x14ac:dyDescent="0.25">
      <c r="A1877" s="38">
        <v>1873</v>
      </c>
      <c r="B1877" s="64">
        <v>25</v>
      </c>
      <c r="C1877" s="66"/>
      <c r="D1877" s="65"/>
      <c r="E1877" s="55"/>
      <c r="F1877" s="56"/>
      <c r="G1877" s="59"/>
      <c r="H1877" s="58"/>
      <c r="I1877" s="58"/>
      <c r="J1877" s="55"/>
      <c r="K1877" s="55"/>
      <c r="L1877" s="55"/>
      <c r="M1877" s="55"/>
      <c r="N1877" s="56"/>
      <c r="O1877" s="55"/>
      <c r="P1877" s="55"/>
      <c r="Q1877" s="55"/>
      <c r="R1877" s="55"/>
      <c r="S1877" s="55"/>
      <c r="T1877" s="54">
        <v>1</v>
      </c>
      <c r="U1877" s="53" t="s">
        <v>119</v>
      </c>
      <c r="V1877" s="40" t="s">
        <v>85</v>
      </c>
      <c r="W1877" s="15">
        <v>2</v>
      </c>
      <c r="X1877" s="15"/>
      <c r="Y1877" s="15"/>
      <c r="Z1877" s="15" t="s">
        <v>70</v>
      </c>
      <c r="AA1877" s="15"/>
      <c r="AH1877" s="67"/>
      <c r="AI1877"/>
      <c r="AJ1877" s="67"/>
      <c r="AK1877"/>
      <c r="AO1877" s="39">
        <f t="shared" si="74"/>
        <v>0</v>
      </c>
      <c r="AP1877" s="39"/>
      <c r="AQ1877" s="39">
        <f t="shared" si="75"/>
        <v>0</v>
      </c>
    </row>
    <row r="1878" spans="1:43" x14ac:dyDescent="0.25">
      <c r="A1878" s="38">
        <v>1874</v>
      </c>
      <c r="B1878" s="64">
        <v>26</v>
      </c>
      <c r="C1878" s="63" t="s">
        <v>90</v>
      </c>
      <c r="D1878" s="62"/>
      <c r="E1878" s="61">
        <f>SUBTOTAL(9,G1856:G1876)</f>
        <v>5</v>
      </c>
      <c r="F1878" s="60"/>
      <c r="G1878" s="59"/>
      <c r="H1878" s="58"/>
      <c r="I1878" s="57"/>
      <c r="J1878" s="55"/>
      <c r="K1878" s="55" t="s">
        <v>89</v>
      </c>
      <c r="L1878" s="55"/>
      <c r="M1878" s="55"/>
      <c r="N1878" s="56"/>
      <c r="O1878" s="55"/>
      <c r="P1878" s="55"/>
      <c r="Q1878" s="55"/>
      <c r="R1878" s="55"/>
      <c r="S1878" s="55"/>
      <c r="T1878" s="54">
        <v>1</v>
      </c>
      <c r="U1878" s="53" t="s">
        <v>119</v>
      </c>
      <c r="V1878" s="40" t="s">
        <v>85</v>
      </c>
      <c r="W1878" s="15">
        <v>2</v>
      </c>
      <c r="X1878" s="15"/>
      <c r="Y1878" s="15"/>
      <c r="Z1878" s="15" t="s">
        <v>70</v>
      </c>
      <c r="AA1878" s="15"/>
      <c r="AH1878" s="67"/>
      <c r="AI1878"/>
      <c r="AJ1878" s="67"/>
      <c r="AK1878"/>
      <c r="AO1878" s="39">
        <f t="shared" si="74"/>
        <v>0</v>
      </c>
      <c r="AP1878" s="39"/>
      <c r="AQ1878" s="39">
        <f t="shared" si="75"/>
        <v>0</v>
      </c>
    </row>
    <row r="1879" spans="1:43" ht="16.5" thickBot="1" x14ac:dyDescent="0.3">
      <c r="A1879" s="38">
        <v>1875</v>
      </c>
      <c r="B1879" s="52">
        <v>27</v>
      </c>
      <c r="C1879" s="51" t="s">
        <v>88</v>
      </c>
      <c r="D1879" s="50"/>
      <c r="E1879" s="49">
        <f>SUBTOTAL(9,H1856:H1876)</f>
        <v>5</v>
      </c>
      <c r="F1879" s="48">
        <f>SUBTOTAL(9,H1856:H1872)</f>
        <v>5</v>
      </c>
      <c r="G1879" s="47"/>
      <c r="H1879" s="46"/>
      <c r="I1879" s="46"/>
      <c r="J1879" s="45"/>
      <c r="K1879" s="43" t="s">
        <v>87</v>
      </c>
      <c r="L1879" s="43"/>
      <c r="M1879" s="43"/>
      <c r="N1879" s="44"/>
      <c r="O1879" s="43"/>
      <c r="P1879" s="43"/>
      <c r="Q1879" s="43"/>
      <c r="R1879" s="43"/>
      <c r="S1879" s="43"/>
      <c r="T1879" s="42">
        <v>1</v>
      </c>
      <c r="U1879" s="106" t="s">
        <v>119</v>
      </c>
      <c r="V1879" s="40" t="s">
        <v>85</v>
      </c>
      <c r="W1879" s="15">
        <v>2</v>
      </c>
      <c r="X1879" s="15"/>
      <c r="Y1879" s="15"/>
      <c r="Z1879" s="15" t="s">
        <v>70</v>
      </c>
      <c r="AA1879" s="15"/>
      <c r="AH1879" s="67"/>
      <c r="AI1879"/>
      <c r="AJ1879" s="67"/>
      <c r="AK1879"/>
      <c r="AO1879" s="39">
        <f t="shared" si="74"/>
        <v>0</v>
      </c>
      <c r="AP1879" s="39"/>
      <c r="AQ1879" s="39">
        <f t="shared" si="75"/>
        <v>0</v>
      </c>
    </row>
    <row r="1880" spans="1:43" ht="16.5" thickBot="1" x14ac:dyDescent="0.3">
      <c r="A1880" s="38">
        <v>1876</v>
      </c>
      <c r="G1880" s="13"/>
      <c r="U1880" s="2" t="s">
        <v>83</v>
      </c>
      <c r="V1880" s="40"/>
      <c r="W1880" s="15"/>
      <c r="X1880" s="15"/>
      <c r="Y1880" s="15"/>
      <c r="Z1880" s="15" t="s">
        <v>70</v>
      </c>
      <c r="AA1880" s="15"/>
      <c r="AH1880" s="67"/>
      <c r="AI1880"/>
      <c r="AJ1880" s="67"/>
      <c r="AK1880"/>
      <c r="AO1880" s="39">
        <f t="shared" si="74"/>
        <v>0</v>
      </c>
      <c r="AP1880" s="39"/>
      <c r="AQ1880" s="39">
        <f t="shared" si="75"/>
        <v>0</v>
      </c>
    </row>
    <row r="1881" spans="1:43" x14ac:dyDescent="0.25">
      <c r="A1881" s="38">
        <v>1877</v>
      </c>
      <c r="B1881" s="105">
        <v>1</v>
      </c>
      <c r="C1881" s="104" t="s">
        <v>0</v>
      </c>
      <c r="D1881" s="103"/>
      <c r="E1881" s="101"/>
      <c r="F1881" s="102"/>
      <c r="G1881" s="101" t="s">
        <v>86</v>
      </c>
      <c r="H1881" s="98"/>
      <c r="I1881" s="98"/>
      <c r="J1881" s="98"/>
      <c r="K1881" s="100" t="s">
        <v>118</v>
      </c>
      <c r="L1881" s="98"/>
      <c r="M1881" s="98"/>
      <c r="N1881" s="99"/>
      <c r="O1881" s="98"/>
      <c r="P1881" s="98"/>
      <c r="Q1881" s="98"/>
      <c r="R1881" s="98"/>
      <c r="S1881" s="98"/>
      <c r="T1881" s="97">
        <v>1</v>
      </c>
      <c r="U1881" s="96" t="s">
        <v>86</v>
      </c>
      <c r="V1881" s="40" t="s">
        <v>117</v>
      </c>
      <c r="W1881" s="15"/>
      <c r="X1881" s="15"/>
      <c r="Y1881" s="15"/>
      <c r="Z1881" s="15" t="s">
        <v>70</v>
      </c>
      <c r="AA1881" s="15"/>
      <c r="AH1881" s="67"/>
      <c r="AI1881"/>
      <c r="AJ1881" s="67"/>
      <c r="AK1881"/>
      <c r="AL1881" s="93"/>
      <c r="AM1881" s="93"/>
      <c r="AO1881" s="39">
        <f t="shared" si="74"/>
        <v>0</v>
      </c>
      <c r="AP1881" s="39"/>
      <c r="AQ1881" s="39">
        <f t="shared" si="75"/>
        <v>0</v>
      </c>
    </row>
    <row r="1882" spans="1:43" ht="16.5" thickBot="1" x14ac:dyDescent="0.3">
      <c r="A1882" s="38">
        <v>1878</v>
      </c>
      <c r="B1882" s="64">
        <v>2</v>
      </c>
      <c r="C1882" s="95" t="s">
        <v>116</v>
      </c>
      <c r="D1882" s="94"/>
      <c r="E1882" s="77"/>
      <c r="F1882" s="76"/>
      <c r="H1882" s="55"/>
      <c r="I1882" s="58"/>
      <c r="J1882" s="55"/>
      <c r="K1882" s="55" t="s">
        <v>115</v>
      </c>
      <c r="L1882" s="55"/>
      <c r="M1882" s="55"/>
      <c r="N1882" s="56"/>
      <c r="O1882" s="55"/>
      <c r="P1882" s="55"/>
      <c r="Q1882" s="55"/>
      <c r="R1882" s="55"/>
      <c r="S1882" s="55"/>
      <c r="T1882" s="54">
        <v>1</v>
      </c>
      <c r="U1882" s="53" t="s">
        <v>86</v>
      </c>
      <c r="V1882" s="40" t="s">
        <v>114</v>
      </c>
      <c r="W1882" s="15"/>
      <c r="X1882" s="15"/>
      <c r="Y1882" s="15"/>
      <c r="Z1882" s="15" t="s">
        <v>70</v>
      </c>
      <c r="AA1882" s="15"/>
      <c r="AH1882" s="67"/>
      <c r="AI1882"/>
      <c r="AJ1882" s="67"/>
      <c r="AK1882"/>
      <c r="AL1882" s="93"/>
      <c r="AM1882" s="93"/>
      <c r="AO1882" s="39">
        <f t="shared" si="74"/>
        <v>0</v>
      </c>
      <c r="AP1882" s="39"/>
      <c r="AQ1882" s="39">
        <f t="shared" si="75"/>
        <v>0</v>
      </c>
    </row>
    <row r="1883" spans="1:43" ht="21.75" thickBot="1" x14ac:dyDescent="0.3">
      <c r="A1883" s="38">
        <v>1879</v>
      </c>
      <c r="B1883" s="64">
        <v>3</v>
      </c>
      <c r="C1883" s="92" t="s">
        <v>113</v>
      </c>
      <c r="D1883" s="91" t="s">
        <v>112</v>
      </c>
      <c r="E1883" s="87" t="s">
        <v>111</v>
      </c>
      <c r="F1883" s="90" t="s">
        <v>110</v>
      </c>
      <c r="G1883" s="89"/>
      <c r="H1883" s="86"/>
      <c r="I1883" s="87"/>
      <c r="J1883" s="86"/>
      <c r="K1883" s="86" t="s">
        <v>103</v>
      </c>
      <c r="L1883" s="87">
        <v>1060</v>
      </c>
      <c r="M1883" s="87" t="s">
        <v>109</v>
      </c>
      <c r="N1883" s="88"/>
      <c r="O1883" s="87"/>
      <c r="P1883" s="87" t="s">
        <v>108</v>
      </c>
      <c r="Q1883" s="87"/>
      <c r="R1883" s="87">
        <v>2</v>
      </c>
      <c r="S1883" s="86"/>
      <c r="T1883" s="85">
        <v>1</v>
      </c>
      <c r="U1883" s="84" t="s">
        <v>86</v>
      </c>
      <c r="V1883" s="40" t="s">
        <v>102</v>
      </c>
      <c r="W1883" s="15">
        <v>2</v>
      </c>
      <c r="X1883" s="15"/>
      <c r="Y1883" s="15"/>
      <c r="Z1883" s="15" t="s">
        <v>70</v>
      </c>
      <c r="AA1883" s="15"/>
      <c r="AB1883" s="4">
        <v>259</v>
      </c>
      <c r="AC1883" s="5" t="s">
        <v>106</v>
      </c>
      <c r="AD1883" s="83" t="s">
        <v>107</v>
      </c>
      <c r="AE1883" s="83"/>
      <c r="AH1883" s="67"/>
      <c r="AI1883"/>
      <c r="AJ1883" s="67"/>
      <c r="AK1883"/>
      <c r="AO1883" s="39" t="str">
        <f t="shared" si="74"/>
        <v>BOC District 2</v>
      </c>
      <c r="AP1883" s="39"/>
      <c r="AQ1883" s="39">
        <f t="shared" si="75"/>
        <v>0</v>
      </c>
    </row>
    <row r="1884" spans="1:43" thickBot="1" x14ac:dyDescent="0.3">
      <c r="A1884" s="38">
        <v>1880</v>
      </c>
      <c r="B1884" s="64">
        <v>4</v>
      </c>
      <c r="C1884" s="66" t="str">
        <f t="shared" ref="C1884:C1890" si="78">IF(G1884=1,AO1884," ")</f>
        <v xml:space="preserve">Alicia Adams </v>
      </c>
      <c r="D1884" s="71"/>
      <c r="E1884" s="82">
        <v>1060</v>
      </c>
      <c r="F1884" s="80">
        <v>259</v>
      </c>
      <c r="G1884" s="58">
        <v>1</v>
      </c>
      <c r="H1884" s="58">
        <v>1</v>
      </c>
      <c r="I1884" s="58" t="str">
        <f>IF(C1884=$AI$5,$AJ$5," ")</f>
        <v>REP</v>
      </c>
      <c r="J1884" s="55" t="s">
        <v>104</v>
      </c>
      <c r="K1884" s="55" t="s">
        <v>103</v>
      </c>
      <c r="L1884" s="55"/>
      <c r="M1884" s="55"/>
      <c r="N1884" s="56"/>
      <c r="O1884" s="55"/>
      <c r="P1884" s="55"/>
      <c r="Q1884" s="55"/>
      <c r="R1884" s="55"/>
      <c r="S1884" s="55"/>
      <c r="T1884" s="54">
        <v>1</v>
      </c>
      <c r="U1884" s="53" t="s">
        <v>86</v>
      </c>
      <c r="V1884" s="40" t="s">
        <v>102</v>
      </c>
      <c r="W1884" s="15">
        <v>2</v>
      </c>
      <c r="X1884" s="15"/>
      <c r="Y1884" s="15"/>
      <c r="Z1884" s="15" t="s">
        <v>70</v>
      </c>
      <c r="AA1884" s="15"/>
      <c r="AH1884" s="67"/>
      <c r="AI1884"/>
      <c r="AJ1884" s="67"/>
      <c r="AK1884"/>
      <c r="AO1884" s="39" t="str">
        <f t="shared" si="74"/>
        <v xml:space="preserve">Alicia Adams </v>
      </c>
      <c r="AP1884" s="39"/>
      <c r="AQ1884" s="39">
        <f t="shared" si="75"/>
        <v>0</v>
      </c>
    </row>
    <row r="1885" spans="1:43" thickBot="1" x14ac:dyDescent="0.3">
      <c r="A1885" s="38">
        <v>1881</v>
      </c>
      <c r="B1885" s="64">
        <v>5</v>
      </c>
      <c r="C1885" s="66" t="str">
        <f t="shared" si="78"/>
        <v>Erick Allen</v>
      </c>
      <c r="D1885" s="71"/>
      <c r="E1885" s="81">
        <v>1060</v>
      </c>
      <c r="F1885" s="80">
        <v>260</v>
      </c>
      <c r="G1885" s="58">
        <v>1</v>
      </c>
      <c r="H1885" s="58">
        <f>G1885</f>
        <v>1</v>
      </c>
      <c r="I1885" s="58" t="str">
        <f>IF(C1885=$AI$6,$AJ$6," ")</f>
        <v>DEM</v>
      </c>
      <c r="J1885" s="55" t="s">
        <v>104</v>
      </c>
      <c r="K1885" s="55" t="s">
        <v>103</v>
      </c>
      <c r="L1885" s="55"/>
      <c r="M1885" s="55"/>
      <c r="N1885" s="56"/>
      <c r="O1885" s="55"/>
      <c r="P1885" s="55"/>
      <c r="Q1885" s="55"/>
      <c r="R1885" s="55"/>
      <c r="S1885" s="55"/>
      <c r="T1885" s="54">
        <v>1</v>
      </c>
      <c r="U1885" s="53" t="s">
        <v>86</v>
      </c>
      <c r="V1885" s="40" t="s">
        <v>102</v>
      </c>
      <c r="W1885" s="15">
        <v>2</v>
      </c>
      <c r="X1885" s="15"/>
      <c r="Y1885" s="15"/>
      <c r="Z1885" s="15" t="s">
        <v>70</v>
      </c>
      <c r="AA1885" s="15"/>
      <c r="AB1885" s="4">
        <v>260</v>
      </c>
      <c r="AC1885" s="5" t="s">
        <v>106</v>
      </c>
      <c r="AD1885" s="5" t="s">
        <v>105</v>
      </c>
      <c r="AJ1885" s="67"/>
      <c r="AK1885"/>
      <c r="AO1885" s="39" t="str">
        <f t="shared" ref="AO1885:AO1907" si="79">_xlfn.XLOOKUP(B1885,$AH$4:$AH$11,$AI$4:$AI$11,0)</f>
        <v>Erick Allen</v>
      </c>
      <c r="AP1885" s="39"/>
      <c r="AQ1885" s="39">
        <f t="shared" ref="AQ1885:AQ1907" si="80">_xlfn.XLOOKUP(B1885,$AH$12:$AH$19,$AI$12:$AI$19,0)</f>
        <v>0</v>
      </c>
    </row>
    <row r="1886" spans="1:43" thickBot="1" x14ac:dyDescent="0.3">
      <c r="A1886" s="38">
        <v>1882</v>
      </c>
      <c r="B1886" s="64">
        <v>6</v>
      </c>
      <c r="C1886" s="66" t="str">
        <f t="shared" si="78"/>
        <v>Jaha V. Howard</v>
      </c>
      <c r="D1886" s="71"/>
      <c r="E1886" s="81">
        <v>1060</v>
      </c>
      <c r="F1886" s="80">
        <v>260</v>
      </c>
      <c r="G1886" s="58">
        <v>1</v>
      </c>
      <c r="H1886" s="58">
        <f>G1886</f>
        <v>1</v>
      </c>
      <c r="I1886" s="58" t="str">
        <f>IF(C1886=$AI$7,$AJ$7," ")</f>
        <v>DEM</v>
      </c>
      <c r="J1886" s="55" t="s">
        <v>104</v>
      </c>
      <c r="K1886" s="55" t="s">
        <v>103</v>
      </c>
      <c r="L1886" s="55"/>
      <c r="M1886" s="55"/>
      <c r="N1886" s="56"/>
      <c r="O1886" s="55"/>
      <c r="P1886" s="55"/>
      <c r="Q1886" s="55"/>
      <c r="R1886" s="55"/>
      <c r="S1886" s="55"/>
      <c r="T1886" s="54">
        <v>1</v>
      </c>
      <c r="U1886" s="53" t="s">
        <v>86</v>
      </c>
      <c r="V1886" s="40" t="s">
        <v>102</v>
      </c>
      <c r="W1886" s="15">
        <v>2</v>
      </c>
      <c r="X1886" s="15"/>
      <c r="Y1886" s="15"/>
      <c r="Z1886" s="15" t="s">
        <v>70</v>
      </c>
      <c r="AA1886" s="15"/>
      <c r="AH1886" s="67"/>
      <c r="AI1886"/>
      <c r="AJ1886" s="67"/>
      <c r="AK1886"/>
      <c r="AO1886" s="39" t="str">
        <f t="shared" si="79"/>
        <v>Jaha V. Howard</v>
      </c>
      <c r="AP1886" s="39"/>
      <c r="AQ1886" s="39">
        <f t="shared" si="80"/>
        <v>0</v>
      </c>
    </row>
    <row r="1887" spans="1:43" thickBot="1" x14ac:dyDescent="0.3">
      <c r="A1887" s="38">
        <v>1883</v>
      </c>
      <c r="B1887" s="64">
        <v>7</v>
      </c>
      <c r="C1887" s="66" t="str">
        <f t="shared" si="78"/>
        <v>Tanisha Whorton</v>
      </c>
      <c r="D1887" s="71"/>
      <c r="E1887" s="81">
        <v>1060</v>
      </c>
      <c r="F1887" s="80">
        <v>260</v>
      </c>
      <c r="G1887" s="58">
        <v>1</v>
      </c>
      <c r="H1887" s="58">
        <f>G1887</f>
        <v>1</v>
      </c>
      <c r="I1887" s="58" t="str">
        <f>IF(C1887=$AI$8,$AJ$8," ")</f>
        <v>DEM</v>
      </c>
      <c r="J1887" s="55" t="s">
        <v>104</v>
      </c>
      <c r="K1887" s="55" t="s">
        <v>103</v>
      </c>
      <c r="L1887" s="55"/>
      <c r="M1887" s="55"/>
      <c r="N1887" s="56"/>
      <c r="O1887" s="55"/>
      <c r="P1887" s="55"/>
      <c r="Q1887" s="55"/>
      <c r="R1887" s="55"/>
      <c r="S1887" s="55"/>
      <c r="T1887" s="54">
        <v>1</v>
      </c>
      <c r="U1887" s="53" t="s">
        <v>86</v>
      </c>
      <c r="V1887" s="40" t="s">
        <v>102</v>
      </c>
      <c r="W1887" s="15">
        <v>2</v>
      </c>
      <c r="X1887" s="15"/>
      <c r="Y1887" s="15"/>
      <c r="Z1887" s="15" t="s">
        <v>70</v>
      </c>
      <c r="AA1887" s="15"/>
      <c r="AH1887" s="67"/>
      <c r="AI1887"/>
      <c r="AJ1887" s="67"/>
      <c r="AK1887"/>
      <c r="AO1887" s="39" t="str">
        <f t="shared" si="79"/>
        <v>Tanisha Whorton</v>
      </c>
      <c r="AP1887" s="39"/>
      <c r="AQ1887" s="39">
        <f t="shared" si="80"/>
        <v>0</v>
      </c>
    </row>
    <row r="1888" spans="1:43" thickBot="1" x14ac:dyDescent="0.3">
      <c r="A1888" s="38">
        <v>1884</v>
      </c>
      <c r="B1888" s="64">
        <v>8</v>
      </c>
      <c r="C1888" s="66" t="str">
        <f t="shared" si="78"/>
        <v>Tracy Stevenson</v>
      </c>
      <c r="D1888" s="71"/>
      <c r="E1888" s="81">
        <v>1060</v>
      </c>
      <c r="F1888" s="80">
        <v>260</v>
      </c>
      <c r="G1888" s="58">
        <v>1</v>
      </c>
      <c r="H1888" s="58">
        <f>G1888</f>
        <v>1</v>
      </c>
      <c r="I1888" s="58" t="str">
        <f>IF(C1888=$AI$9,$AJ$9," ")</f>
        <v>DEM</v>
      </c>
      <c r="J1888" s="55" t="s">
        <v>104</v>
      </c>
      <c r="K1888" s="55" t="s">
        <v>103</v>
      </c>
      <c r="L1888" s="55"/>
      <c r="M1888" s="55"/>
      <c r="N1888" s="56"/>
      <c r="O1888" s="55"/>
      <c r="P1888" s="55"/>
      <c r="Q1888" s="55"/>
      <c r="R1888" s="55"/>
      <c r="S1888" s="55"/>
      <c r="T1888" s="54">
        <v>1</v>
      </c>
      <c r="U1888" s="53" t="s">
        <v>86</v>
      </c>
      <c r="V1888" s="40" t="s">
        <v>102</v>
      </c>
      <c r="W1888" s="15">
        <v>2</v>
      </c>
      <c r="X1888" s="15"/>
      <c r="Y1888" s="15"/>
      <c r="Z1888" s="15" t="s">
        <v>70</v>
      </c>
      <c r="AA1888" s="15"/>
      <c r="AH1888" s="67"/>
      <c r="AI1888"/>
      <c r="AJ1888" s="67"/>
      <c r="AK1888"/>
      <c r="AO1888" s="39" t="str">
        <f t="shared" si="79"/>
        <v>Tracy Stevenson</v>
      </c>
      <c r="AP1888" s="39"/>
      <c r="AQ1888" s="39">
        <f t="shared" si="80"/>
        <v>0</v>
      </c>
    </row>
    <row r="1889" spans="1:43" ht="15" x14ac:dyDescent="0.25">
      <c r="A1889" s="38">
        <v>1885</v>
      </c>
      <c r="B1889" s="64">
        <v>9</v>
      </c>
      <c r="C1889" s="66" t="str">
        <f t="shared" si="78"/>
        <v xml:space="preserve"> </v>
      </c>
      <c r="D1889" s="65"/>
      <c r="E1889" s="55"/>
      <c r="F1889" s="56"/>
      <c r="G1889" s="58"/>
      <c r="H1889" s="58"/>
      <c r="I1889" s="58" t="str">
        <f>IF(C1889=$AI$10,$AJ$10," ")</f>
        <v xml:space="preserve"> </v>
      </c>
      <c r="J1889" s="55"/>
      <c r="K1889" s="55" t="s">
        <v>103</v>
      </c>
      <c r="L1889" s="55"/>
      <c r="M1889" s="55"/>
      <c r="N1889" s="56"/>
      <c r="O1889" s="55"/>
      <c r="P1889" s="55"/>
      <c r="Q1889" s="55"/>
      <c r="R1889" s="55"/>
      <c r="S1889" s="55"/>
      <c r="T1889" s="54">
        <v>1</v>
      </c>
      <c r="U1889" s="53" t="s">
        <v>86</v>
      </c>
      <c r="V1889" s="40" t="s">
        <v>102</v>
      </c>
      <c r="W1889" s="15">
        <v>2</v>
      </c>
      <c r="X1889" s="15"/>
      <c r="Y1889" s="15"/>
      <c r="Z1889" s="15" t="s">
        <v>70</v>
      </c>
      <c r="AA1889" s="15"/>
      <c r="AH1889" s="67"/>
      <c r="AI1889"/>
      <c r="AJ1889" s="67"/>
      <c r="AK1889"/>
      <c r="AO1889" s="39" t="str">
        <f t="shared" si="79"/>
        <v>BLANK</v>
      </c>
      <c r="AP1889" s="39"/>
      <c r="AQ1889" s="39">
        <f t="shared" si="80"/>
        <v>0</v>
      </c>
    </row>
    <row r="1890" spans="1:43" ht="15" x14ac:dyDescent="0.25">
      <c r="A1890" s="38">
        <v>1886</v>
      </c>
      <c r="B1890" s="64">
        <v>10</v>
      </c>
      <c r="C1890" s="66" t="str">
        <f t="shared" si="78"/>
        <v xml:space="preserve"> </v>
      </c>
      <c r="D1890" s="65"/>
      <c r="E1890" s="55"/>
      <c r="F1890" s="56"/>
      <c r="G1890" s="58"/>
      <c r="H1890" s="58"/>
      <c r="I1890" s="58" t="str">
        <f>IF(C1890=$AI$10,$AJ$10," ")</f>
        <v xml:space="preserve"> </v>
      </c>
      <c r="J1890" s="55"/>
      <c r="K1890" s="55" t="s">
        <v>103</v>
      </c>
      <c r="L1890" s="55"/>
      <c r="M1890" s="55"/>
      <c r="N1890" s="56"/>
      <c r="O1890" s="55"/>
      <c r="P1890" s="55"/>
      <c r="Q1890" s="55"/>
      <c r="R1890" s="55"/>
      <c r="S1890" s="55"/>
      <c r="T1890" s="54">
        <v>1</v>
      </c>
      <c r="U1890" s="53" t="s">
        <v>86</v>
      </c>
      <c r="V1890" s="40" t="s">
        <v>102</v>
      </c>
      <c r="W1890" s="15">
        <v>2</v>
      </c>
      <c r="X1890" s="15"/>
      <c r="Y1890" s="15"/>
      <c r="Z1890" s="15" t="s">
        <v>70</v>
      </c>
      <c r="AA1890" s="15"/>
      <c r="AH1890" s="67"/>
      <c r="AI1890"/>
      <c r="AJ1890" s="67"/>
      <c r="AK1890"/>
      <c r="AO1890" s="39" t="str">
        <f t="shared" si="79"/>
        <v>Write In</v>
      </c>
      <c r="AP1890" s="39"/>
      <c r="AQ1890" s="39">
        <f t="shared" si="80"/>
        <v>0</v>
      </c>
    </row>
    <row r="1891" spans="1:43" hidden="1" x14ac:dyDescent="0.25">
      <c r="A1891" s="75">
        <v>1887</v>
      </c>
      <c r="B1891" s="64">
        <v>11</v>
      </c>
      <c r="C1891" s="79" t="s">
        <v>101</v>
      </c>
      <c r="D1891" s="78"/>
      <c r="E1891" s="77"/>
      <c r="F1891" s="76"/>
      <c r="G1891" s="59"/>
      <c r="H1891" s="58"/>
      <c r="I1891" s="58"/>
      <c r="J1891" s="55"/>
      <c r="K1891" s="55" t="s">
        <v>100</v>
      </c>
      <c r="L1891" s="55"/>
      <c r="M1891" s="55"/>
      <c r="N1891" s="56"/>
      <c r="O1891" s="55"/>
      <c r="P1891" s="55"/>
      <c r="Q1891" s="55"/>
      <c r="R1891" s="55"/>
      <c r="S1891" s="55"/>
      <c r="T1891" s="55"/>
      <c r="U1891" s="53" t="s">
        <v>86</v>
      </c>
      <c r="V1891" s="40" t="s">
        <v>99</v>
      </c>
      <c r="W1891" s="15"/>
      <c r="X1891" s="15"/>
      <c r="Y1891" s="15"/>
      <c r="Z1891" s="15" t="s">
        <v>70</v>
      </c>
      <c r="AA1891" s="15"/>
      <c r="AH1891" s="67"/>
      <c r="AI1891"/>
      <c r="AJ1891" s="67"/>
      <c r="AK1891"/>
      <c r="AO1891" s="39">
        <f t="shared" si="79"/>
        <v>0</v>
      </c>
      <c r="AP1891" s="39"/>
      <c r="AQ1891" s="39" t="str">
        <f t="shared" si="80"/>
        <v>BOC District 4</v>
      </c>
    </row>
    <row r="1892" spans="1:43" ht="15" hidden="1" x14ac:dyDescent="0.25">
      <c r="A1892" s="75">
        <v>1888</v>
      </c>
      <c r="B1892" s="64">
        <v>12</v>
      </c>
      <c r="C1892" s="66" t="str">
        <f t="shared" ref="C1892:C1898" si="81">IF(G1892=1,AQ1892," ")</f>
        <v xml:space="preserve"> </v>
      </c>
      <c r="D1892" s="65"/>
      <c r="E1892" s="55"/>
      <c r="F1892" s="56"/>
      <c r="G1892" s="58"/>
      <c r="H1892" s="58"/>
      <c r="I1892" s="58" t="str">
        <f>IF(C1892=$AI$13,$AJ$13," ")</f>
        <v xml:space="preserve"> </v>
      </c>
      <c r="J1892" s="55"/>
      <c r="K1892" s="55" t="s">
        <v>100</v>
      </c>
      <c r="L1892" s="55"/>
      <c r="M1892" s="55"/>
      <c r="N1892" s="56"/>
      <c r="O1892" s="55"/>
      <c r="P1892" s="55"/>
      <c r="Q1892" s="55"/>
      <c r="R1892" s="55"/>
      <c r="S1892" s="55"/>
      <c r="T1892" s="55"/>
      <c r="U1892" s="53" t="s">
        <v>86</v>
      </c>
      <c r="V1892" s="40" t="s">
        <v>99</v>
      </c>
      <c r="W1892" s="15"/>
      <c r="X1892" s="15"/>
      <c r="Y1892" s="15"/>
      <c r="Z1892" s="15" t="s">
        <v>70</v>
      </c>
      <c r="AA1892" s="15"/>
      <c r="AH1892" s="67"/>
      <c r="AI1892"/>
      <c r="AJ1892" s="67"/>
      <c r="AK1892"/>
      <c r="AO1892" s="39">
        <f t="shared" si="79"/>
        <v>0</v>
      </c>
      <c r="AP1892" s="39"/>
      <c r="AQ1892" s="39" t="str">
        <f t="shared" si="80"/>
        <v>Julien Grhas</v>
      </c>
    </row>
    <row r="1893" spans="1:43" ht="15" hidden="1" x14ac:dyDescent="0.25">
      <c r="A1893" s="75">
        <v>1889</v>
      </c>
      <c r="B1893" s="64">
        <v>13</v>
      </c>
      <c r="C1893" s="66" t="str">
        <f t="shared" si="81"/>
        <v xml:space="preserve"> </v>
      </c>
      <c r="D1893" s="65"/>
      <c r="E1893" s="55"/>
      <c r="F1893" s="56"/>
      <c r="G1893" s="58"/>
      <c r="H1893" s="58"/>
      <c r="I1893" s="58" t="str">
        <f>IF(C1893=$AI$14,$AJ$14," ")</f>
        <v xml:space="preserve"> </v>
      </c>
      <c r="J1893" s="55"/>
      <c r="K1893" s="55" t="s">
        <v>100</v>
      </c>
      <c r="L1893" s="55"/>
      <c r="M1893" s="55"/>
      <c r="N1893" s="56"/>
      <c r="O1893" s="55"/>
      <c r="P1893" s="55"/>
      <c r="Q1893" s="55"/>
      <c r="R1893" s="55"/>
      <c r="S1893" s="55"/>
      <c r="T1893" s="55"/>
      <c r="U1893" s="53" t="s">
        <v>86</v>
      </c>
      <c r="V1893" s="40" t="s">
        <v>99</v>
      </c>
      <c r="W1893" s="15"/>
      <c r="X1893" s="15"/>
      <c r="Y1893" s="15"/>
      <c r="Z1893" s="15" t="s">
        <v>70</v>
      </c>
      <c r="AA1893" s="15"/>
      <c r="AH1893" s="67"/>
      <c r="AI1893"/>
      <c r="AJ1893" s="67"/>
      <c r="AK1893"/>
      <c r="AO1893" s="39">
        <f t="shared" si="79"/>
        <v>0</v>
      </c>
      <c r="AP1893" s="39"/>
      <c r="AQ1893" s="39" t="str">
        <f t="shared" si="80"/>
        <v>Matthew Hardwick</v>
      </c>
    </row>
    <row r="1894" spans="1:43" ht="15" hidden="1" x14ac:dyDescent="0.25">
      <c r="A1894" s="75">
        <v>1890</v>
      </c>
      <c r="B1894" s="64">
        <v>14</v>
      </c>
      <c r="C1894" s="66" t="str">
        <f t="shared" si="81"/>
        <v xml:space="preserve"> </v>
      </c>
      <c r="D1894" s="65"/>
      <c r="E1894" s="55"/>
      <c r="F1894" s="56"/>
      <c r="G1894" s="58"/>
      <c r="H1894" s="58"/>
      <c r="I1894" s="58" t="str">
        <f>IF(C1894=$AI$15,$AJ$15," ")</f>
        <v xml:space="preserve"> </v>
      </c>
      <c r="J1894" s="55"/>
      <c r="K1894" s="55" t="s">
        <v>100</v>
      </c>
      <c r="L1894" s="55"/>
      <c r="M1894" s="55"/>
      <c r="N1894" s="56"/>
      <c r="O1894" s="55"/>
      <c r="P1894" s="55"/>
      <c r="Q1894" s="55"/>
      <c r="R1894" s="55"/>
      <c r="S1894" s="55"/>
      <c r="T1894" s="55"/>
      <c r="U1894" s="53" t="s">
        <v>86</v>
      </c>
      <c r="V1894" s="40" t="s">
        <v>99</v>
      </c>
      <c r="W1894" s="15"/>
      <c r="X1894" s="15"/>
      <c r="Y1894" s="15"/>
      <c r="Z1894" s="15" t="s">
        <v>70</v>
      </c>
      <c r="AA1894" s="15"/>
      <c r="AH1894" s="67"/>
      <c r="AI1894"/>
      <c r="AJ1894" s="67"/>
      <c r="AK1894"/>
      <c r="AO1894" s="39">
        <f t="shared" si="79"/>
        <v>0</v>
      </c>
      <c r="AP1894" s="39"/>
      <c r="AQ1894" s="39" t="str">
        <f t="shared" si="80"/>
        <v>Yashica Marshall</v>
      </c>
    </row>
    <row r="1895" spans="1:43" ht="15" hidden="1" x14ac:dyDescent="0.25">
      <c r="A1895" s="75">
        <v>1891</v>
      </c>
      <c r="B1895" s="64">
        <v>15</v>
      </c>
      <c r="C1895" s="66" t="str">
        <f t="shared" si="81"/>
        <v xml:space="preserve"> </v>
      </c>
      <c r="D1895" s="65"/>
      <c r="E1895" s="55"/>
      <c r="F1895" s="56"/>
      <c r="G1895" s="58"/>
      <c r="H1895" s="58"/>
      <c r="I1895" s="58" t="str">
        <f>IF(C1895=$AI$16,$AJ$16," ")</f>
        <v xml:space="preserve"> </v>
      </c>
      <c r="J1895" s="55"/>
      <c r="K1895" s="55" t="s">
        <v>100</v>
      </c>
      <c r="L1895" s="55"/>
      <c r="M1895" s="55"/>
      <c r="N1895" s="56"/>
      <c r="O1895" s="55"/>
      <c r="P1895" s="55"/>
      <c r="Q1895" s="55"/>
      <c r="R1895" s="55"/>
      <c r="S1895" s="55"/>
      <c r="T1895" s="55"/>
      <c r="U1895" s="53" t="s">
        <v>86</v>
      </c>
      <c r="V1895" s="40" t="s">
        <v>99</v>
      </c>
      <c r="W1895" s="15"/>
      <c r="X1895" s="15"/>
      <c r="Y1895" s="15"/>
      <c r="Z1895" s="15" t="s">
        <v>70</v>
      </c>
      <c r="AA1895" s="15"/>
      <c r="AH1895" s="67"/>
      <c r="AI1895"/>
      <c r="AJ1895" s="67"/>
      <c r="AK1895"/>
      <c r="AO1895" s="39">
        <f t="shared" si="79"/>
        <v>0</v>
      </c>
      <c r="AP1895" s="39"/>
      <c r="AQ1895" s="39" t="str">
        <f t="shared" si="80"/>
        <v>Monique Sheffield</v>
      </c>
    </row>
    <row r="1896" spans="1:43" ht="15" hidden="1" x14ac:dyDescent="0.25">
      <c r="A1896" s="75">
        <v>1892</v>
      </c>
      <c r="B1896" s="64">
        <v>16</v>
      </c>
      <c r="C1896" s="66" t="str">
        <f t="shared" si="81"/>
        <v xml:space="preserve"> </v>
      </c>
      <c r="D1896" s="65"/>
      <c r="E1896" s="55"/>
      <c r="F1896" s="56"/>
      <c r="G1896" s="58"/>
      <c r="H1896" s="58"/>
      <c r="I1896" s="58" t="str">
        <f>IF(C1896=$AI$17,$AJ$17," ")</f>
        <v xml:space="preserve"> </v>
      </c>
      <c r="J1896" s="55"/>
      <c r="K1896" s="55" t="s">
        <v>100</v>
      </c>
      <c r="L1896" s="55"/>
      <c r="M1896" s="55"/>
      <c r="N1896" s="56"/>
      <c r="O1896" s="55"/>
      <c r="P1896" s="55"/>
      <c r="Q1896" s="55"/>
      <c r="R1896" s="55"/>
      <c r="S1896" s="55"/>
      <c r="T1896" s="55"/>
      <c r="U1896" s="53" t="s">
        <v>86</v>
      </c>
      <c r="V1896" s="40" t="s">
        <v>99</v>
      </c>
      <c r="W1896" s="15"/>
      <c r="X1896" s="15"/>
      <c r="Y1896" s="15"/>
      <c r="Z1896" s="15" t="s">
        <v>70</v>
      </c>
      <c r="AA1896" s="15"/>
      <c r="AH1896" s="67"/>
      <c r="AI1896"/>
      <c r="AJ1896" s="67"/>
      <c r="AK1896"/>
      <c r="AO1896" s="39">
        <f t="shared" si="79"/>
        <v>0</v>
      </c>
      <c r="AP1896" s="39"/>
      <c r="AQ1896" s="39" t="str">
        <f t="shared" si="80"/>
        <v>BLANK</v>
      </c>
    </row>
    <row r="1897" spans="1:43" ht="15" hidden="1" x14ac:dyDescent="0.25">
      <c r="A1897" s="75">
        <v>1893</v>
      </c>
      <c r="B1897" s="64">
        <v>17</v>
      </c>
      <c r="C1897" s="66" t="str">
        <f t="shared" si="81"/>
        <v xml:space="preserve"> </v>
      </c>
      <c r="D1897" s="65"/>
      <c r="E1897" s="55"/>
      <c r="F1897" s="56"/>
      <c r="G1897" s="58"/>
      <c r="H1897" s="58"/>
      <c r="I1897" s="58" t="str">
        <f>IF(C1897=$AI$18,$AJ$18," ")</f>
        <v xml:space="preserve"> </v>
      </c>
      <c r="J1897" s="55"/>
      <c r="K1897" s="55" t="s">
        <v>100</v>
      </c>
      <c r="L1897" s="55"/>
      <c r="M1897" s="55"/>
      <c r="N1897" s="56"/>
      <c r="O1897" s="55"/>
      <c r="P1897" s="55"/>
      <c r="Q1897" s="55"/>
      <c r="R1897" s="55"/>
      <c r="S1897" s="55"/>
      <c r="T1897" s="55"/>
      <c r="U1897" s="53" t="s">
        <v>86</v>
      </c>
      <c r="V1897" s="40" t="s">
        <v>99</v>
      </c>
      <c r="W1897" s="15"/>
      <c r="X1897" s="15"/>
      <c r="Y1897" s="15"/>
      <c r="Z1897" s="15" t="s">
        <v>70</v>
      </c>
      <c r="AA1897" s="15"/>
      <c r="AH1897" s="67"/>
      <c r="AI1897"/>
      <c r="AJ1897" s="67"/>
      <c r="AK1897"/>
      <c r="AO1897" s="39">
        <f t="shared" si="79"/>
        <v>0</v>
      </c>
      <c r="AP1897" s="39"/>
      <c r="AQ1897" s="39" t="str">
        <f t="shared" si="80"/>
        <v>BLANK</v>
      </c>
    </row>
    <row r="1898" spans="1:43" ht="15" hidden="1" x14ac:dyDescent="0.25">
      <c r="A1898" s="75">
        <v>1894</v>
      </c>
      <c r="B1898" s="64">
        <v>18</v>
      </c>
      <c r="C1898" s="66" t="str">
        <f t="shared" si="81"/>
        <v xml:space="preserve"> </v>
      </c>
      <c r="D1898" s="65"/>
      <c r="E1898" s="55"/>
      <c r="F1898" s="56"/>
      <c r="G1898" s="58"/>
      <c r="H1898" s="58"/>
      <c r="I1898" s="58" t="str">
        <f>IF(C1898=$AI$19,$AJ$19," ")</f>
        <v xml:space="preserve"> </v>
      </c>
      <c r="J1898" s="55"/>
      <c r="K1898" s="55" t="s">
        <v>100</v>
      </c>
      <c r="L1898" s="55"/>
      <c r="M1898" s="55"/>
      <c r="N1898" s="56"/>
      <c r="O1898" s="55"/>
      <c r="P1898" s="55"/>
      <c r="Q1898" s="55"/>
      <c r="R1898" s="55"/>
      <c r="S1898" s="55"/>
      <c r="T1898" s="55"/>
      <c r="U1898" s="53" t="s">
        <v>86</v>
      </c>
      <c r="V1898" s="40" t="s">
        <v>99</v>
      </c>
      <c r="W1898" s="15"/>
      <c r="X1898" s="15"/>
      <c r="Y1898" s="15"/>
      <c r="Z1898" s="15" t="s">
        <v>70</v>
      </c>
      <c r="AA1898" s="15"/>
      <c r="AH1898" s="67"/>
      <c r="AI1898"/>
      <c r="AJ1898" s="67"/>
      <c r="AK1898"/>
      <c r="AO1898" s="39">
        <f t="shared" si="79"/>
        <v>0</v>
      </c>
      <c r="AP1898" s="39"/>
      <c r="AQ1898" s="39" t="str">
        <f t="shared" si="80"/>
        <v>Write In</v>
      </c>
    </row>
    <row r="1899" spans="1:43" thickBot="1" x14ac:dyDescent="0.3">
      <c r="A1899" s="38">
        <v>1895</v>
      </c>
      <c r="B1899" s="64">
        <v>19</v>
      </c>
      <c r="C1899" s="66"/>
      <c r="D1899" s="65"/>
      <c r="E1899" s="55"/>
      <c r="F1899" s="56"/>
      <c r="G1899" s="58"/>
      <c r="H1899" s="58"/>
      <c r="I1899" s="58"/>
      <c r="J1899" s="55"/>
      <c r="K1899" s="55"/>
      <c r="L1899" s="55"/>
      <c r="M1899" s="55"/>
      <c r="N1899" s="56"/>
      <c r="O1899" s="55"/>
      <c r="P1899" s="55"/>
      <c r="Q1899" s="55"/>
      <c r="R1899" s="55"/>
      <c r="S1899" s="55"/>
      <c r="T1899" s="54">
        <v>1</v>
      </c>
      <c r="U1899" s="53" t="s">
        <v>86</v>
      </c>
      <c r="V1899" s="40" t="s">
        <v>85</v>
      </c>
      <c r="W1899" s="15">
        <v>2</v>
      </c>
      <c r="X1899" s="15"/>
      <c r="Y1899" s="15"/>
      <c r="Z1899" s="15" t="s">
        <v>70</v>
      </c>
      <c r="AA1899" s="15"/>
      <c r="AH1899" s="67"/>
      <c r="AI1899"/>
      <c r="AJ1899" s="67"/>
      <c r="AK1899"/>
      <c r="AO1899" s="39">
        <f t="shared" si="79"/>
        <v>0</v>
      </c>
      <c r="AP1899" s="39"/>
      <c r="AQ1899" s="39">
        <f t="shared" si="80"/>
        <v>0</v>
      </c>
    </row>
    <row r="1900" spans="1:43" ht="16.5" thickBot="1" x14ac:dyDescent="0.3">
      <c r="A1900" s="38">
        <v>1896</v>
      </c>
      <c r="B1900" s="64">
        <v>20</v>
      </c>
      <c r="C1900" s="74" t="s">
        <v>98</v>
      </c>
      <c r="D1900" s="71"/>
      <c r="E1900" s="58"/>
      <c r="F1900" s="73"/>
      <c r="G1900" s="59">
        <v>0</v>
      </c>
      <c r="H1900" s="59">
        <v>0</v>
      </c>
      <c r="I1900" s="58"/>
      <c r="J1900" s="55"/>
      <c r="K1900" s="55" t="s">
        <v>97</v>
      </c>
      <c r="L1900" s="55"/>
      <c r="M1900" s="55"/>
      <c r="N1900" s="56"/>
      <c r="O1900" s="55"/>
      <c r="P1900" s="55"/>
      <c r="Q1900" s="55"/>
      <c r="R1900" s="55"/>
      <c r="S1900" s="55"/>
      <c r="T1900" s="54">
        <v>1</v>
      </c>
      <c r="U1900" s="53" t="s">
        <v>86</v>
      </c>
      <c r="V1900" s="40" t="s">
        <v>85</v>
      </c>
      <c r="W1900" s="15">
        <v>2</v>
      </c>
      <c r="X1900" s="15"/>
      <c r="Y1900" s="15"/>
      <c r="Z1900" s="15" t="s">
        <v>70</v>
      </c>
      <c r="AA1900" s="15"/>
      <c r="AH1900" s="67"/>
      <c r="AI1900"/>
      <c r="AJ1900" s="67"/>
      <c r="AK1900"/>
      <c r="AO1900" s="39">
        <f t="shared" si="79"/>
        <v>0</v>
      </c>
      <c r="AP1900" s="39"/>
      <c r="AQ1900" s="39">
        <f t="shared" si="80"/>
        <v>0</v>
      </c>
    </row>
    <row r="1901" spans="1:43" ht="16.5" thickBot="1" x14ac:dyDescent="0.3">
      <c r="A1901" s="38">
        <v>1897</v>
      </c>
      <c r="B1901" s="64">
        <v>21</v>
      </c>
      <c r="C1901" s="74" t="s">
        <v>96</v>
      </c>
      <c r="D1901" s="71"/>
      <c r="E1901" s="58"/>
      <c r="F1901" s="73"/>
      <c r="G1901" s="59">
        <v>0</v>
      </c>
      <c r="H1901" s="59">
        <v>0</v>
      </c>
      <c r="I1901" s="58"/>
      <c r="J1901" s="55"/>
      <c r="K1901" s="55" t="s">
        <v>95</v>
      </c>
      <c r="L1901" s="55"/>
      <c r="M1901" s="55"/>
      <c r="N1901" s="56"/>
      <c r="O1901" s="55"/>
      <c r="P1901" s="55"/>
      <c r="Q1901" s="55"/>
      <c r="R1901" s="55"/>
      <c r="S1901" s="55"/>
      <c r="T1901" s="54">
        <v>1</v>
      </c>
      <c r="U1901" s="53" t="s">
        <v>86</v>
      </c>
      <c r="V1901" s="40" t="s">
        <v>85</v>
      </c>
      <c r="W1901" s="15">
        <v>2</v>
      </c>
      <c r="X1901" s="15"/>
      <c r="Y1901" s="15"/>
      <c r="Z1901" s="15" t="s">
        <v>70</v>
      </c>
      <c r="AA1901" s="15"/>
      <c r="AH1901" s="67"/>
      <c r="AI1901"/>
      <c r="AJ1901" s="67"/>
      <c r="AK1901"/>
      <c r="AO1901" s="39">
        <f t="shared" si="79"/>
        <v>0</v>
      </c>
      <c r="AP1901" s="39"/>
      <c r="AQ1901" s="39">
        <f t="shared" si="80"/>
        <v>0</v>
      </c>
    </row>
    <row r="1902" spans="1:43" ht="16.5" thickBot="1" x14ac:dyDescent="0.3">
      <c r="A1902" s="38">
        <v>1898</v>
      </c>
      <c r="B1902" s="64">
        <v>22</v>
      </c>
      <c r="C1902" s="74" t="s">
        <v>94</v>
      </c>
      <c r="D1902" s="71"/>
      <c r="E1902" s="58"/>
      <c r="F1902" s="73"/>
      <c r="G1902" s="59">
        <v>0</v>
      </c>
      <c r="H1902" s="59">
        <v>0</v>
      </c>
      <c r="I1902" s="58"/>
      <c r="J1902" s="55"/>
      <c r="K1902" s="55" t="s">
        <v>93</v>
      </c>
      <c r="L1902" s="55"/>
      <c r="M1902" s="55"/>
      <c r="N1902" s="56"/>
      <c r="O1902" s="55"/>
      <c r="P1902" s="55"/>
      <c r="Q1902" s="55"/>
      <c r="R1902" s="55"/>
      <c r="S1902" s="55"/>
      <c r="T1902" s="54">
        <v>1</v>
      </c>
      <c r="U1902" s="53" t="s">
        <v>86</v>
      </c>
      <c r="V1902" s="40" t="s">
        <v>85</v>
      </c>
      <c r="W1902" s="15">
        <v>2</v>
      </c>
      <c r="X1902" s="15"/>
      <c r="Y1902" s="15"/>
      <c r="Z1902" s="15" t="s">
        <v>70</v>
      </c>
      <c r="AA1902" s="15"/>
      <c r="AH1902" s="67"/>
      <c r="AI1902"/>
      <c r="AJ1902" s="67"/>
      <c r="AK1902"/>
      <c r="AO1902" s="39">
        <f t="shared" si="79"/>
        <v>0</v>
      </c>
      <c r="AP1902" s="39"/>
      <c r="AQ1902" s="39">
        <f t="shared" si="80"/>
        <v>0</v>
      </c>
    </row>
    <row r="1903" spans="1:43" ht="16.5" thickBot="1" x14ac:dyDescent="0.3">
      <c r="A1903" s="38">
        <v>1899</v>
      </c>
      <c r="B1903" s="64">
        <v>23</v>
      </c>
      <c r="C1903" s="74" t="s">
        <v>77</v>
      </c>
      <c r="D1903" s="71"/>
      <c r="E1903" s="58"/>
      <c r="F1903" s="73"/>
      <c r="G1903" s="59">
        <v>0</v>
      </c>
      <c r="H1903" s="59">
        <v>0</v>
      </c>
      <c r="I1903" s="58"/>
      <c r="J1903" s="55"/>
      <c r="K1903" s="55" t="s">
        <v>77</v>
      </c>
      <c r="L1903" s="55"/>
      <c r="M1903" s="55"/>
      <c r="N1903" s="56"/>
      <c r="O1903" s="55"/>
      <c r="P1903" s="55"/>
      <c r="Q1903" s="55"/>
      <c r="R1903" s="55"/>
      <c r="S1903" s="55"/>
      <c r="T1903" s="54">
        <v>1</v>
      </c>
      <c r="U1903" s="53" t="s">
        <v>86</v>
      </c>
      <c r="V1903" s="40" t="s">
        <v>85</v>
      </c>
      <c r="W1903" s="15">
        <v>2</v>
      </c>
      <c r="X1903" s="15"/>
      <c r="Y1903" s="15"/>
      <c r="Z1903" s="15" t="s">
        <v>70</v>
      </c>
      <c r="AA1903" s="15"/>
      <c r="AH1903" s="67"/>
      <c r="AI1903"/>
      <c r="AJ1903" s="67"/>
      <c r="AK1903"/>
      <c r="AO1903" s="39">
        <f t="shared" si="79"/>
        <v>0</v>
      </c>
      <c r="AP1903" s="39"/>
      <c r="AQ1903" s="39">
        <f t="shared" si="80"/>
        <v>0</v>
      </c>
    </row>
    <row r="1904" spans="1:43" ht="16.5" thickBot="1" x14ac:dyDescent="0.3">
      <c r="A1904" s="38">
        <v>1900</v>
      </c>
      <c r="B1904" s="64">
        <v>24</v>
      </c>
      <c r="C1904" s="72" t="s">
        <v>92</v>
      </c>
      <c r="D1904" s="71"/>
      <c r="E1904" s="68"/>
      <c r="F1904" s="70"/>
      <c r="G1904" s="59">
        <v>0</v>
      </c>
      <c r="H1904" s="59">
        <v>0</v>
      </c>
      <c r="I1904" s="69"/>
      <c r="J1904" s="68"/>
      <c r="K1904" s="68" t="s">
        <v>91</v>
      </c>
      <c r="L1904" s="55"/>
      <c r="M1904" s="55"/>
      <c r="N1904" s="56"/>
      <c r="O1904" s="55"/>
      <c r="P1904" s="55"/>
      <c r="Q1904" s="55"/>
      <c r="R1904" s="55"/>
      <c r="S1904" s="55"/>
      <c r="T1904" s="54">
        <v>1</v>
      </c>
      <c r="U1904" s="53" t="s">
        <v>86</v>
      </c>
      <c r="V1904" s="40" t="s">
        <v>85</v>
      </c>
      <c r="W1904" s="15">
        <v>2</v>
      </c>
      <c r="X1904" s="15"/>
      <c r="Y1904" s="15"/>
      <c r="Z1904" s="15" t="s">
        <v>70</v>
      </c>
      <c r="AA1904" s="15"/>
      <c r="AH1904" s="67"/>
      <c r="AI1904"/>
      <c r="AJ1904" s="67"/>
      <c r="AK1904"/>
      <c r="AO1904" s="39">
        <f t="shared" si="79"/>
        <v>0</v>
      </c>
      <c r="AP1904" s="39"/>
      <c r="AQ1904" s="39">
        <f t="shared" si="80"/>
        <v>0</v>
      </c>
    </row>
    <row r="1905" spans="1:43" x14ac:dyDescent="0.25">
      <c r="A1905" s="38">
        <v>1901</v>
      </c>
      <c r="B1905" s="64">
        <v>25</v>
      </c>
      <c r="C1905" s="66"/>
      <c r="D1905" s="65"/>
      <c r="E1905" s="55"/>
      <c r="F1905" s="56"/>
      <c r="G1905" s="59"/>
      <c r="H1905" s="58"/>
      <c r="I1905" s="58"/>
      <c r="J1905" s="55"/>
      <c r="K1905" s="55"/>
      <c r="L1905" s="55"/>
      <c r="M1905" s="55"/>
      <c r="N1905" s="56"/>
      <c r="O1905" s="55"/>
      <c r="P1905" s="55"/>
      <c r="Q1905" s="55"/>
      <c r="R1905" s="55"/>
      <c r="S1905" s="55"/>
      <c r="T1905" s="54">
        <v>1</v>
      </c>
      <c r="U1905" s="53" t="s">
        <v>86</v>
      </c>
      <c r="V1905" s="40" t="s">
        <v>85</v>
      </c>
      <c r="W1905" s="15">
        <v>2</v>
      </c>
      <c r="X1905" s="15"/>
      <c r="Y1905" s="15"/>
      <c r="Z1905" s="15" t="s">
        <v>70</v>
      </c>
      <c r="AA1905" s="15"/>
      <c r="AO1905" s="39">
        <f t="shared" si="79"/>
        <v>0</v>
      </c>
      <c r="AP1905" s="39"/>
      <c r="AQ1905" s="39">
        <f t="shared" si="80"/>
        <v>0</v>
      </c>
    </row>
    <row r="1906" spans="1:43" x14ac:dyDescent="0.25">
      <c r="A1906" s="38">
        <v>1902</v>
      </c>
      <c r="B1906" s="64">
        <v>26</v>
      </c>
      <c r="C1906" s="63" t="s">
        <v>90</v>
      </c>
      <c r="D1906" s="62"/>
      <c r="E1906" s="61">
        <f>SUBTOTAL(9,G1884:G1904)</f>
        <v>5</v>
      </c>
      <c r="F1906" s="60"/>
      <c r="G1906" s="59"/>
      <c r="H1906" s="58"/>
      <c r="I1906" s="57"/>
      <c r="J1906" s="55"/>
      <c r="K1906" s="55" t="s">
        <v>89</v>
      </c>
      <c r="L1906" s="55"/>
      <c r="M1906" s="55"/>
      <c r="N1906" s="56"/>
      <c r="O1906" s="55"/>
      <c r="P1906" s="55"/>
      <c r="Q1906" s="55"/>
      <c r="R1906" s="55"/>
      <c r="S1906" s="55"/>
      <c r="T1906" s="54">
        <v>1</v>
      </c>
      <c r="U1906" s="53" t="s">
        <v>86</v>
      </c>
      <c r="V1906" s="40" t="s">
        <v>85</v>
      </c>
      <c r="W1906" s="15">
        <v>2</v>
      </c>
      <c r="X1906" s="15"/>
      <c r="Y1906" s="15"/>
      <c r="Z1906" s="15" t="s">
        <v>70</v>
      </c>
      <c r="AA1906" s="15"/>
      <c r="AO1906" s="39">
        <f t="shared" si="79"/>
        <v>0</v>
      </c>
      <c r="AP1906" s="39"/>
      <c r="AQ1906" s="39">
        <f t="shared" si="80"/>
        <v>0</v>
      </c>
    </row>
    <row r="1907" spans="1:43" ht="16.5" thickBot="1" x14ac:dyDescent="0.3">
      <c r="A1907" s="38">
        <v>1903</v>
      </c>
      <c r="B1907" s="52">
        <v>27</v>
      </c>
      <c r="C1907" s="51" t="s">
        <v>88</v>
      </c>
      <c r="D1907" s="50"/>
      <c r="E1907" s="49">
        <f>SUBTOTAL(9,H1884:H1904)</f>
        <v>5</v>
      </c>
      <c r="F1907" s="48">
        <f>SUBTOTAL(9,H1884:H1900)</f>
        <v>5</v>
      </c>
      <c r="G1907" s="47"/>
      <c r="H1907" s="46"/>
      <c r="I1907" s="46"/>
      <c r="J1907" s="45"/>
      <c r="K1907" s="43" t="s">
        <v>87</v>
      </c>
      <c r="L1907" s="43"/>
      <c r="M1907" s="43"/>
      <c r="N1907" s="44"/>
      <c r="O1907" s="43"/>
      <c r="P1907" s="43"/>
      <c r="Q1907" s="43"/>
      <c r="R1907" s="43"/>
      <c r="S1907" s="43"/>
      <c r="T1907" s="42">
        <v>1</v>
      </c>
      <c r="U1907" s="41" t="s">
        <v>86</v>
      </c>
      <c r="V1907" s="40" t="s">
        <v>85</v>
      </c>
      <c r="W1907" s="15">
        <v>2</v>
      </c>
      <c r="X1907" s="15"/>
      <c r="Y1907" s="15"/>
      <c r="Z1907" s="15" t="s">
        <v>70</v>
      </c>
      <c r="AA1907" s="15"/>
      <c r="AO1907" s="39">
        <f t="shared" si="79"/>
        <v>0</v>
      </c>
      <c r="AP1907" s="39"/>
      <c r="AQ1907" s="39">
        <f t="shared" si="80"/>
        <v>0</v>
      </c>
    </row>
    <row r="1908" spans="1:43" thickBot="1" x14ac:dyDescent="0.3">
      <c r="A1908" s="38">
        <v>1904</v>
      </c>
      <c r="B1908" s="37"/>
      <c r="C1908" s="34" t="s">
        <v>84</v>
      </c>
      <c r="D1908" s="34"/>
      <c r="E1908" s="34" t="s">
        <v>84</v>
      </c>
      <c r="F1908" s="36" t="s">
        <v>84</v>
      </c>
      <c r="G1908" s="34" t="s">
        <v>84</v>
      </c>
      <c r="H1908" s="34" t="s">
        <v>84</v>
      </c>
      <c r="I1908" s="34" t="s">
        <v>84</v>
      </c>
      <c r="J1908" s="34" t="s">
        <v>84</v>
      </c>
      <c r="K1908" s="34" t="s">
        <v>84</v>
      </c>
      <c r="L1908" s="34" t="s">
        <v>84</v>
      </c>
      <c r="M1908" s="34" t="s">
        <v>84</v>
      </c>
      <c r="N1908" s="36" t="s">
        <v>84</v>
      </c>
      <c r="O1908" s="34" t="s">
        <v>84</v>
      </c>
      <c r="P1908" s="34" t="s">
        <v>84</v>
      </c>
      <c r="Q1908" s="34" t="s">
        <v>84</v>
      </c>
      <c r="R1908" s="34" t="s">
        <v>84</v>
      </c>
      <c r="S1908" s="34" t="s">
        <v>84</v>
      </c>
      <c r="T1908" s="35" t="s">
        <v>84</v>
      </c>
      <c r="U1908" s="34" t="s">
        <v>83</v>
      </c>
      <c r="V1908" s="7" t="s">
        <v>82</v>
      </c>
      <c r="X1908" s="15" t="s">
        <v>72</v>
      </c>
      <c r="Y1908" s="6" t="s">
        <v>71</v>
      </c>
      <c r="Z1908" s="15" t="s">
        <v>70</v>
      </c>
      <c r="AA1908" s="15"/>
    </row>
    <row r="1909" spans="1:43" ht="16.5" thickBot="1" x14ac:dyDescent="0.3">
      <c r="A1909" s="33">
        <v>1905</v>
      </c>
      <c r="B1909" s="32"/>
      <c r="C1909" s="30">
        <f>SUBTOTAL(3,C2:C1904)</f>
        <v>1205</v>
      </c>
      <c r="D1909" s="31"/>
      <c r="E1909" s="30"/>
      <c r="F1909" s="29"/>
      <c r="G1909" s="27">
        <f>SUBTOTAL(9,G5:G1904)</f>
        <v>343</v>
      </c>
      <c r="H1909" s="27">
        <f>SUBTOTAL(9,H5:H1904)</f>
        <v>396</v>
      </c>
      <c r="I1909" s="27"/>
      <c r="J1909" s="27"/>
      <c r="K1909" s="27"/>
      <c r="L1909" s="27"/>
      <c r="M1909" s="27"/>
      <c r="N1909" s="28"/>
      <c r="O1909" s="27"/>
      <c r="P1909" s="27"/>
      <c r="Q1909" s="27"/>
      <c r="R1909" s="27"/>
      <c r="S1909" s="27"/>
      <c r="T1909" s="26"/>
      <c r="U1909" s="25" t="s">
        <v>73</v>
      </c>
      <c r="V1909" s="23">
        <f>E27+E55+E83+E111+E139+E167+E195+E223+E251+E279+E307+E335+E363+E391+E419+E447+E475+E503+E531+E559+E587+E615+E643+E671+E699+E727+E755+E783+E811+E839+E867+E895+E923+E951+E979+E1007+E1035+E1063+E1091+E1119+E1147+E1175+E1203+E1231+E1259+E1287+E1315+E1343+E1371+E1399+E1427+E1455+E1483+E1511+E1539+E1567+E1595+E1623+E1651+E1679+E1710+E1738+E1766+E1794+E1822+E1850+E1878+E1906</f>
        <v>343</v>
      </c>
      <c r="W1909" s="22"/>
      <c r="X1909" s="15" t="s">
        <v>72</v>
      </c>
      <c r="Y1909" s="6" t="s">
        <v>71</v>
      </c>
      <c r="Z1909" s="15" t="s">
        <v>70</v>
      </c>
      <c r="AA1909" s="15"/>
      <c r="AB1909" s="21"/>
      <c r="AC1909" s="20"/>
      <c r="AD1909" s="20"/>
      <c r="AE1909" s="20"/>
    </row>
    <row r="1910" spans="1:43" x14ac:dyDescent="0.25">
      <c r="G1910" s="13"/>
      <c r="K1910" s="2" t="s">
        <v>81</v>
      </c>
      <c r="U1910" s="24" t="s">
        <v>73</v>
      </c>
      <c r="V1910" s="23">
        <f>E28+E56+E84+E112+E140+E168+E196+E224+E252+E280+E308+E336+E364+E392+E420+E448+E476+E504+E532+E560+E588+E616+E644+E672+E700+E728+E756+E784+E812+E840+E868+E896+E924+E952+E980+E1008+E1036+E1064+E1092+E1120+E1148+E1176+E1204+E1232+E1260+E1288+E1316+E1344+E1372+E1400+E1428+E1456+E1484+E1512+E1540+E1568+E1596+E1624+E1652+E1680+E1711+E1739+E1767+E1795+E1823+E1851+E1879+E1907</f>
        <v>396</v>
      </c>
      <c r="W1910" s="22"/>
      <c r="X1910" s="15" t="s">
        <v>72</v>
      </c>
      <c r="Y1910" s="6" t="s">
        <v>71</v>
      </c>
      <c r="Z1910" s="15" t="s">
        <v>70</v>
      </c>
      <c r="AA1910" s="15"/>
      <c r="AB1910" s="21"/>
      <c r="AC1910" s="20"/>
      <c r="AD1910" s="20"/>
      <c r="AE1910" s="20"/>
    </row>
    <row r="1911" spans="1:43" x14ac:dyDescent="0.25">
      <c r="G1911" s="13"/>
      <c r="J1911" s="1" t="s">
        <v>80</v>
      </c>
      <c r="K1911" s="2">
        <v>343</v>
      </c>
      <c r="U1911" s="2" t="s">
        <v>73</v>
      </c>
      <c r="X1911" s="15" t="s">
        <v>72</v>
      </c>
      <c r="Y1911" s="6" t="s">
        <v>71</v>
      </c>
      <c r="Z1911" s="15" t="s">
        <v>70</v>
      </c>
      <c r="AA1911" s="15"/>
      <c r="AC1911" s="3" t="s">
        <v>368</v>
      </c>
      <c r="AD1911" s="3"/>
    </row>
    <row r="1912" spans="1:43" x14ac:dyDescent="0.25">
      <c r="D1912" s="19"/>
      <c r="G1912" s="13"/>
      <c r="J1912" s="1" t="s">
        <v>79</v>
      </c>
      <c r="K1912" s="2">
        <v>2</v>
      </c>
      <c r="L1912" s="3" t="s">
        <v>76</v>
      </c>
      <c r="U1912" s="2" t="s">
        <v>73</v>
      </c>
      <c r="X1912" s="15" t="s">
        <v>72</v>
      </c>
      <c r="Y1912" s="6" t="s">
        <v>71</v>
      </c>
      <c r="Z1912" s="15" t="s">
        <v>70</v>
      </c>
      <c r="AA1912" s="15"/>
      <c r="AC1912" s="18" t="s">
        <v>78</v>
      </c>
      <c r="AD1912" s="17">
        <f>F112+F140+F224+F252+F280+F308+F336+F364+F392+F420+F448+F896+F924+F952+F980+F1008+F1036+F1064+F1092+F1120+F1148+F1176+F1232+F1288+F1344+F1484+F1512+F1540+F1568+F1596+F1624+F1680+F1711+F1739+F1795+F1823+F1851+F1879+F1907</f>
        <v>237</v>
      </c>
    </row>
    <row r="1913" spans="1:43" x14ac:dyDescent="0.25">
      <c r="G1913" s="13"/>
      <c r="J1913" s="1" t="s">
        <v>77</v>
      </c>
      <c r="K1913" s="2">
        <v>2</v>
      </c>
      <c r="L1913" s="3" t="s">
        <v>76</v>
      </c>
      <c r="U1913" s="2" t="s">
        <v>73</v>
      </c>
      <c r="X1913" s="15" t="s">
        <v>72</v>
      </c>
      <c r="Y1913" s="6" t="s">
        <v>71</v>
      </c>
      <c r="Z1913" s="15" t="s">
        <v>70</v>
      </c>
      <c r="AA1913" s="15"/>
      <c r="AC1913" s="18" t="s">
        <v>75</v>
      </c>
      <c r="AD1913" s="17">
        <f>F28+F56+F84+F168+F196+F392+F420+F476+F504+F532+F560+F588+F616+F644+F672+F700+F728+F756+F784+F812+F840+F868+F1204+F1232+F1260+F1288+F1316+F1372+F1400+F1428+F1456+F1624+F1652+F1680+F1711+F1739+F1767</f>
        <v>197</v>
      </c>
    </row>
    <row r="1914" spans="1:43" x14ac:dyDescent="0.25">
      <c r="E1914" s="3"/>
      <c r="G1914" s="13"/>
      <c r="J1914" s="1" t="s">
        <v>74</v>
      </c>
      <c r="K1914" s="16">
        <f>F28+F56+F84+F112+F140+F168+F196+F224+F252+F280+F308+F336+F364+F392+F420+F448+F476+F504+F532+F560+F588+F616+F644+F672+F700+F728+F756+F784+F812+F840+F868+F896+F924+F952+F980+F1008+F1036+F1064+F1092+F1120+F1148+F1176+F1204+F1232+F1260+F1288+F1316+F1344+F1400+F1428+F1456+F1484+F1512+F1540+F1568+F1596+F1624+F1652+F1680+F1711+F1739+F1767+F1795+F1823+F1851+F1879+F1907+F1372</f>
        <v>362</v>
      </c>
      <c r="U1914" s="2" t="s">
        <v>73</v>
      </c>
      <c r="X1914" s="15" t="s">
        <v>72</v>
      </c>
      <c r="Y1914" s="6" t="s">
        <v>71</v>
      </c>
      <c r="Z1914" s="15" t="s">
        <v>70</v>
      </c>
      <c r="AA1914" s="15"/>
    </row>
    <row r="1915" spans="1:43" x14ac:dyDescent="0.25">
      <c r="E1915" s="3"/>
      <c r="G1915" s="13"/>
      <c r="X1915" s="15"/>
      <c r="Z1915" s="15"/>
      <c r="AA1915" s="15"/>
    </row>
    <row r="1916" spans="1:43" x14ac:dyDescent="0.25">
      <c r="E1916" s="3"/>
      <c r="G1916" s="13"/>
    </row>
    <row r="1917" spans="1:43" x14ac:dyDescent="0.25">
      <c r="E1917" s="3"/>
      <c r="G1917" s="13"/>
    </row>
    <row r="1918" spans="1:43" x14ac:dyDescent="0.25">
      <c r="E1918" s="3"/>
      <c r="G1918" s="13">
        <v>148</v>
      </c>
    </row>
    <row r="1919" spans="1:43" x14ac:dyDescent="0.25">
      <c r="E1919" s="3"/>
      <c r="G1919" s="13">
        <v>172</v>
      </c>
    </row>
    <row r="1920" spans="1:43" x14ac:dyDescent="0.25">
      <c r="C1920" s="3" t="s">
        <v>69</v>
      </c>
      <c r="E1920" s="3" t="s">
        <v>68</v>
      </c>
      <c r="G1920" s="13"/>
    </row>
    <row r="1921" spans="2:8" x14ac:dyDescent="0.25">
      <c r="B1921" s="2">
        <v>1</v>
      </c>
      <c r="C1921" s="3" t="s">
        <v>67</v>
      </c>
      <c r="D1921" s="11">
        <v>1</v>
      </c>
      <c r="E1921" s="3" t="s">
        <v>66</v>
      </c>
      <c r="G1921" s="13"/>
      <c r="H1921" s="3" t="s">
        <v>66</v>
      </c>
    </row>
    <row r="1922" spans="2:8" x14ac:dyDescent="0.25">
      <c r="B1922" s="2">
        <v>2</v>
      </c>
      <c r="C1922" s="3" t="s">
        <v>65</v>
      </c>
      <c r="D1922" s="11">
        <v>2</v>
      </c>
      <c r="E1922" s="3" t="s">
        <v>64</v>
      </c>
      <c r="G1922" s="13"/>
      <c r="H1922" s="3" t="s">
        <v>64</v>
      </c>
    </row>
    <row r="1923" spans="2:8" x14ac:dyDescent="0.25">
      <c r="B1923" s="2">
        <v>3</v>
      </c>
      <c r="C1923" s="3" t="s">
        <v>63</v>
      </c>
      <c r="D1923" s="11">
        <v>3</v>
      </c>
      <c r="E1923" s="3" t="s">
        <v>62</v>
      </c>
      <c r="G1923" s="13"/>
      <c r="H1923" s="3" t="s">
        <v>62</v>
      </c>
    </row>
    <row r="1924" spans="2:8" x14ac:dyDescent="0.25">
      <c r="B1924" s="2">
        <v>4</v>
      </c>
      <c r="C1924" s="3" t="s">
        <v>61</v>
      </c>
      <c r="D1924" s="11">
        <v>4</v>
      </c>
      <c r="E1924" s="3" t="s">
        <v>60</v>
      </c>
      <c r="G1924" s="13"/>
      <c r="H1924" s="3" t="s">
        <v>60</v>
      </c>
    </row>
    <row r="1925" spans="2:8" x14ac:dyDescent="0.25">
      <c r="B1925" s="2">
        <v>5</v>
      </c>
      <c r="C1925" s="3" t="s">
        <v>59</v>
      </c>
      <c r="D1925" s="11">
        <v>5</v>
      </c>
      <c r="E1925" s="3" t="s">
        <v>58</v>
      </c>
      <c r="G1925" s="13"/>
      <c r="H1925" s="3" t="s">
        <v>58</v>
      </c>
    </row>
    <row r="1926" spans="2:8" x14ac:dyDescent="0.25">
      <c r="B1926" s="2">
        <v>6</v>
      </c>
      <c r="C1926" s="3" t="s">
        <v>52</v>
      </c>
      <c r="D1926" s="11">
        <v>6</v>
      </c>
      <c r="E1926" s="3" t="s">
        <v>57</v>
      </c>
      <c r="G1926" s="13"/>
      <c r="H1926" s="3" t="s">
        <v>57</v>
      </c>
    </row>
    <row r="1927" spans="2:8" x14ac:dyDescent="0.25">
      <c r="B1927" s="2">
        <v>7</v>
      </c>
      <c r="C1927" s="3" t="s">
        <v>50</v>
      </c>
      <c r="D1927" s="11">
        <v>7</v>
      </c>
      <c r="E1927" s="3" t="s">
        <v>56</v>
      </c>
      <c r="G1927" s="13"/>
      <c r="H1927" s="3" t="s">
        <v>56</v>
      </c>
    </row>
    <row r="1928" spans="2:8" x14ac:dyDescent="0.25">
      <c r="B1928" s="2">
        <v>8</v>
      </c>
      <c r="C1928" s="3" t="s">
        <v>55</v>
      </c>
      <c r="D1928" s="11">
        <v>8</v>
      </c>
      <c r="E1928" s="3" t="s">
        <v>54</v>
      </c>
      <c r="G1928" s="13"/>
      <c r="H1928" s="3" t="s">
        <v>54</v>
      </c>
    </row>
    <row r="1929" spans="2:8" x14ac:dyDescent="0.25">
      <c r="B1929" s="2">
        <v>9</v>
      </c>
      <c r="C1929" s="3" t="s">
        <v>53</v>
      </c>
      <c r="D1929" s="11">
        <v>9</v>
      </c>
      <c r="E1929" s="3" t="s">
        <v>52</v>
      </c>
      <c r="G1929" s="13"/>
      <c r="H1929" s="3" t="s">
        <v>52</v>
      </c>
    </row>
    <row r="1930" spans="2:8" x14ac:dyDescent="0.25">
      <c r="B1930" s="2">
        <v>10</v>
      </c>
      <c r="C1930" s="3" t="s">
        <v>51</v>
      </c>
      <c r="D1930" s="11">
        <v>10</v>
      </c>
      <c r="E1930" s="3" t="s">
        <v>50</v>
      </c>
      <c r="G1930" s="13"/>
      <c r="H1930" s="3" t="s">
        <v>50</v>
      </c>
    </row>
    <row r="1931" spans="2:8" x14ac:dyDescent="0.25">
      <c r="B1931" s="2">
        <v>11</v>
      </c>
      <c r="C1931" s="3" t="s">
        <v>49</v>
      </c>
      <c r="D1931" s="11">
        <v>11</v>
      </c>
      <c r="E1931" s="3" t="s">
        <v>48</v>
      </c>
      <c r="G1931" s="13"/>
      <c r="H1931" s="3" t="s">
        <v>48</v>
      </c>
    </row>
    <row r="1932" spans="2:8" x14ac:dyDescent="0.25">
      <c r="B1932" s="2">
        <v>12</v>
      </c>
      <c r="C1932" s="3" t="s">
        <v>47</v>
      </c>
      <c r="D1932" s="11">
        <v>12</v>
      </c>
      <c r="E1932" s="3" t="s">
        <v>46</v>
      </c>
      <c r="G1932" s="13"/>
      <c r="H1932" s="3" t="s">
        <v>46</v>
      </c>
    </row>
    <row r="1933" spans="2:8" x14ac:dyDescent="0.25">
      <c r="B1933" s="2">
        <v>13</v>
      </c>
      <c r="C1933" s="3" t="s">
        <v>45</v>
      </c>
      <c r="D1933" s="11">
        <v>13</v>
      </c>
      <c r="E1933" s="3" t="s">
        <v>44</v>
      </c>
      <c r="G1933" s="13"/>
      <c r="H1933" s="3" t="s">
        <v>44</v>
      </c>
    </row>
    <row r="1934" spans="2:8" x14ac:dyDescent="0.25">
      <c r="B1934" s="2">
        <v>14</v>
      </c>
      <c r="C1934" s="3" t="s">
        <v>43</v>
      </c>
      <c r="D1934" s="11">
        <v>14</v>
      </c>
      <c r="E1934" s="3" t="s">
        <v>42</v>
      </c>
      <c r="G1934" s="13"/>
      <c r="H1934" s="3" t="s">
        <v>42</v>
      </c>
    </row>
    <row r="1935" spans="2:8" x14ac:dyDescent="0.25">
      <c r="B1935" s="2">
        <v>15</v>
      </c>
      <c r="C1935" s="3" t="s">
        <v>41</v>
      </c>
      <c r="D1935" s="11">
        <v>15</v>
      </c>
      <c r="E1935" s="3" t="s">
        <v>40</v>
      </c>
      <c r="G1935" s="13"/>
      <c r="H1935" s="3" t="s">
        <v>40</v>
      </c>
    </row>
    <row r="1936" spans="2:8" x14ac:dyDescent="0.25">
      <c r="B1936" s="2">
        <v>16</v>
      </c>
      <c r="C1936" s="3" t="s">
        <v>39</v>
      </c>
      <c r="D1936" s="11">
        <v>16</v>
      </c>
      <c r="E1936" s="3" t="s">
        <v>38</v>
      </c>
      <c r="G1936" s="13"/>
      <c r="H1936" s="3" t="s">
        <v>38</v>
      </c>
    </row>
    <row r="1937" spans="2:8" x14ac:dyDescent="0.25">
      <c r="B1937" s="2">
        <v>17</v>
      </c>
      <c r="C1937" s="3" t="s">
        <v>37</v>
      </c>
      <c r="D1937" s="11">
        <v>17</v>
      </c>
      <c r="E1937" s="3" t="s">
        <v>36</v>
      </c>
      <c r="G1937" s="13"/>
      <c r="H1937" s="3" t="s">
        <v>36</v>
      </c>
    </row>
    <row r="1938" spans="2:8" x14ac:dyDescent="0.25">
      <c r="B1938" s="2">
        <v>18</v>
      </c>
      <c r="C1938" s="3" t="s">
        <v>35</v>
      </c>
      <c r="D1938" s="11">
        <v>18</v>
      </c>
      <c r="E1938" s="3" t="s">
        <v>34</v>
      </c>
      <c r="G1938" s="13"/>
      <c r="H1938" s="3" t="s">
        <v>34</v>
      </c>
    </row>
    <row r="1939" spans="2:8" x14ac:dyDescent="0.25">
      <c r="B1939" s="2">
        <v>19</v>
      </c>
      <c r="C1939" s="3" t="s">
        <v>33</v>
      </c>
      <c r="D1939" s="11">
        <v>19</v>
      </c>
      <c r="E1939" s="3" t="s">
        <v>32</v>
      </c>
      <c r="G1939" s="13"/>
      <c r="H1939" s="3" t="s">
        <v>32</v>
      </c>
    </row>
    <row r="1940" spans="2:8" x14ac:dyDescent="0.25">
      <c r="B1940" s="2">
        <v>20</v>
      </c>
      <c r="C1940" s="3" t="s">
        <v>31</v>
      </c>
      <c r="D1940" s="11">
        <v>20</v>
      </c>
      <c r="E1940" s="3" t="s">
        <v>30</v>
      </c>
      <c r="G1940" s="13"/>
      <c r="H1940" s="3" t="s">
        <v>30</v>
      </c>
    </row>
    <row r="1941" spans="2:8" x14ac:dyDescent="0.25">
      <c r="B1941" s="2">
        <v>21</v>
      </c>
      <c r="C1941" s="3" t="s">
        <v>29</v>
      </c>
      <c r="D1941" s="11">
        <v>21</v>
      </c>
      <c r="E1941" s="3" t="s">
        <v>28</v>
      </c>
      <c r="G1941" s="13"/>
      <c r="H1941" s="3" t="s">
        <v>28</v>
      </c>
    </row>
    <row r="1942" spans="2:8" x14ac:dyDescent="0.25">
      <c r="B1942" s="2">
        <v>22</v>
      </c>
      <c r="C1942" s="3" t="s">
        <v>27</v>
      </c>
      <c r="D1942" s="11">
        <v>22</v>
      </c>
      <c r="E1942" s="3" t="s">
        <v>26</v>
      </c>
      <c r="G1942" s="13"/>
      <c r="H1942" s="3" t="s">
        <v>26</v>
      </c>
    </row>
    <row r="1943" spans="2:8" x14ac:dyDescent="0.25">
      <c r="B1943" s="2">
        <v>23</v>
      </c>
      <c r="C1943" s="3" t="s">
        <v>25</v>
      </c>
      <c r="D1943" s="11">
        <v>23</v>
      </c>
      <c r="E1943" s="3" t="s">
        <v>24</v>
      </c>
      <c r="G1943" s="13"/>
      <c r="H1943" s="3" t="s">
        <v>24</v>
      </c>
    </row>
    <row r="1944" spans="2:8" x14ac:dyDescent="0.25">
      <c r="B1944" s="2">
        <v>24</v>
      </c>
      <c r="C1944" s="3" t="s">
        <v>24</v>
      </c>
      <c r="D1944" s="11">
        <v>24</v>
      </c>
      <c r="E1944" s="3" t="s">
        <v>21</v>
      </c>
      <c r="G1944" s="13"/>
      <c r="H1944" s="3" t="s">
        <v>21</v>
      </c>
    </row>
    <row r="1945" spans="2:8" x14ac:dyDescent="0.25">
      <c r="B1945" s="2">
        <v>25</v>
      </c>
      <c r="C1945" s="3" t="s">
        <v>23</v>
      </c>
      <c r="D1945" s="11">
        <v>25</v>
      </c>
      <c r="E1945" s="3" t="s">
        <v>22</v>
      </c>
      <c r="G1945" s="13"/>
      <c r="H1945" s="3" t="s">
        <v>22</v>
      </c>
    </row>
    <row r="1946" spans="2:8" x14ac:dyDescent="0.25">
      <c r="B1946" s="2">
        <v>26</v>
      </c>
      <c r="C1946" s="3" t="s">
        <v>21</v>
      </c>
      <c r="D1946" s="11">
        <v>26</v>
      </c>
      <c r="E1946" s="3" t="s">
        <v>20</v>
      </c>
      <c r="G1946" s="13"/>
      <c r="H1946" s="3" t="s">
        <v>20</v>
      </c>
    </row>
    <row r="1947" spans="2:8" x14ac:dyDescent="0.25">
      <c r="B1947" s="2">
        <v>27</v>
      </c>
      <c r="C1947" s="3" t="s">
        <v>19</v>
      </c>
      <c r="D1947" s="11">
        <v>27</v>
      </c>
      <c r="E1947" s="3" t="s">
        <v>18</v>
      </c>
      <c r="G1947" s="13"/>
      <c r="H1947" s="3" t="s">
        <v>18</v>
      </c>
    </row>
    <row r="1948" spans="2:8" x14ac:dyDescent="0.25">
      <c r="B1948" s="2">
        <v>28</v>
      </c>
      <c r="C1948" s="3" t="s">
        <v>17</v>
      </c>
      <c r="D1948" s="11">
        <v>28</v>
      </c>
      <c r="E1948" s="3" t="s">
        <v>16</v>
      </c>
      <c r="G1948" s="13"/>
      <c r="H1948" s="3" t="s">
        <v>16</v>
      </c>
    </row>
    <row r="1949" spans="2:8" x14ac:dyDescent="0.25">
      <c r="B1949" s="2">
        <v>29</v>
      </c>
      <c r="C1949" s="3" t="s">
        <v>15</v>
      </c>
      <c r="D1949" s="11">
        <v>29</v>
      </c>
      <c r="E1949" s="3" t="s">
        <v>14</v>
      </c>
      <c r="G1949" s="13"/>
      <c r="H1949" s="3" t="s">
        <v>14</v>
      </c>
    </row>
    <row r="1950" spans="2:8" x14ac:dyDescent="0.25">
      <c r="B1950" s="2">
        <v>30</v>
      </c>
      <c r="C1950" s="3" t="s">
        <v>13</v>
      </c>
      <c r="D1950" s="11">
        <v>30</v>
      </c>
      <c r="E1950" s="3" t="s">
        <v>12</v>
      </c>
      <c r="G1950" s="13"/>
      <c r="H1950" s="3" t="s">
        <v>12</v>
      </c>
    </row>
    <row r="1951" spans="2:8" x14ac:dyDescent="0.25">
      <c r="B1951" s="2">
        <v>31</v>
      </c>
      <c r="C1951" s="3" t="s">
        <v>11</v>
      </c>
      <c r="D1951" s="11">
        <v>31</v>
      </c>
      <c r="E1951" s="3" t="s">
        <v>10</v>
      </c>
      <c r="G1951" s="13"/>
      <c r="H1951" s="3" t="s">
        <v>10</v>
      </c>
    </row>
    <row r="1952" spans="2:8" x14ac:dyDescent="0.25">
      <c r="B1952" s="2">
        <v>32</v>
      </c>
      <c r="C1952" s="3" t="s">
        <v>10</v>
      </c>
      <c r="D1952" s="11">
        <v>32</v>
      </c>
      <c r="E1952" s="3" t="s">
        <v>8</v>
      </c>
      <c r="G1952" s="13"/>
      <c r="H1952" s="3" t="s">
        <v>8</v>
      </c>
    </row>
    <row r="1953" spans="2:8" x14ac:dyDescent="0.25">
      <c r="B1953" s="2">
        <v>33</v>
      </c>
      <c r="C1953" s="3" t="s">
        <v>9</v>
      </c>
      <c r="D1953" s="11">
        <v>33</v>
      </c>
      <c r="E1953" s="3" t="s">
        <v>7</v>
      </c>
      <c r="G1953" s="13"/>
      <c r="H1953" s="3" t="s">
        <v>7</v>
      </c>
    </row>
    <row r="1954" spans="2:8" x14ac:dyDescent="0.25">
      <c r="B1954" s="2">
        <v>34</v>
      </c>
      <c r="C1954" s="3" t="s">
        <v>8</v>
      </c>
      <c r="D1954" s="11">
        <v>34</v>
      </c>
      <c r="E1954" s="3" t="s">
        <v>5</v>
      </c>
      <c r="G1954" s="13"/>
      <c r="H1954" s="3" t="s">
        <v>5</v>
      </c>
    </row>
    <row r="1955" spans="2:8" x14ac:dyDescent="0.25">
      <c r="B1955" s="2">
        <v>35</v>
      </c>
      <c r="C1955" s="3" t="s">
        <v>7</v>
      </c>
      <c r="D1955" s="11">
        <v>35</v>
      </c>
      <c r="E1955" s="3" t="s">
        <v>6</v>
      </c>
      <c r="G1955" s="13"/>
      <c r="H1955" s="3" t="s">
        <v>6</v>
      </c>
    </row>
    <row r="1956" spans="2:8" x14ac:dyDescent="0.25">
      <c r="B1956" s="2">
        <v>36</v>
      </c>
      <c r="C1956" s="3" t="s">
        <v>5</v>
      </c>
      <c r="D1956" s="11">
        <v>36</v>
      </c>
      <c r="E1956" s="3" t="s">
        <v>4</v>
      </c>
      <c r="G1956" s="13"/>
      <c r="H1956" s="3" t="s">
        <v>4</v>
      </c>
    </row>
    <row r="1957" spans="2:8" x14ac:dyDescent="0.25">
      <c r="B1957" s="2">
        <v>37</v>
      </c>
      <c r="C1957" s="3" t="s">
        <v>3</v>
      </c>
      <c r="D1957" s="11">
        <v>37</v>
      </c>
      <c r="E1957" s="2" t="s">
        <v>2</v>
      </c>
      <c r="G1957" s="13"/>
      <c r="H1957" s="3" t="s">
        <v>2</v>
      </c>
    </row>
    <row r="1958" spans="2:8" x14ac:dyDescent="0.25">
      <c r="C1958"/>
      <c r="D1958" s="11">
        <v>38</v>
      </c>
      <c r="E1958" s="2" t="s">
        <v>1</v>
      </c>
      <c r="G1958" s="13"/>
      <c r="H1958" s="3" t="s">
        <v>1</v>
      </c>
    </row>
    <row r="1959" spans="2:8" x14ac:dyDescent="0.25">
      <c r="C1959"/>
      <c r="D1959" s="11">
        <v>39</v>
      </c>
      <c r="E1959" s="2" t="s">
        <v>0</v>
      </c>
      <c r="G1959" s="13"/>
      <c r="H1959" s="3" t="s">
        <v>0</v>
      </c>
    </row>
    <row r="1960" spans="2:8" x14ac:dyDescent="0.25">
      <c r="C1960"/>
      <c r="E1960"/>
      <c r="G1960" s="13"/>
    </row>
    <row r="1961" spans="2:8" x14ac:dyDescent="0.25">
      <c r="C1961"/>
      <c r="E1961"/>
      <c r="G1961" s="13"/>
    </row>
    <row r="1962" spans="2:8" x14ac:dyDescent="0.25">
      <c r="C1962"/>
      <c r="E1962"/>
      <c r="G1962" s="13"/>
    </row>
    <row r="1963" spans="2:8" x14ac:dyDescent="0.25">
      <c r="C1963"/>
      <c r="E1963"/>
      <c r="G1963" s="13"/>
    </row>
    <row r="1964" spans="2:8" x14ac:dyDescent="0.25">
      <c r="C1964"/>
      <c r="E1964"/>
      <c r="G1964" s="13"/>
    </row>
    <row r="1965" spans="2:8" x14ac:dyDescent="0.25">
      <c r="C1965"/>
      <c r="E1965"/>
      <c r="G1965" s="13"/>
    </row>
    <row r="1966" spans="2:8" x14ac:dyDescent="0.25">
      <c r="C1966"/>
      <c r="E1966"/>
      <c r="G1966" s="13"/>
    </row>
    <row r="1967" spans="2:8" x14ac:dyDescent="0.25">
      <c r="C1967"/>
      <c r="E1967"/>
      <c r="G1967" s="13"/>
    </row>
    <row r="1968" spans="2:8" x14ac:dyDescent="0.25">
      <c r="C1968"/>
      <c r="E1968"/>
      <c r="G1968" s="13"/>
    </row>
    <row r="1969" spans="3:7" x14ac:dyDescent="0.25">
      <c r="C1969"/>
      <c r="E1969"/>
      <c r="G1969" s="13"/>
    </row>
    <row r="1970" spans="3:7" x14ac:dyDescent="0.25">
      <c r="C1970"/>
      <c r="E1970"/>
      <c r="G1970" s="13"/>
    </row>
    <row r="1971" spans="3:7" x14ac:dyDescent="0.25">
      <c r="C1971"/>
      <c r="E1971"/>
      <c r="G1971" s="13"/>
    </row>
    <row r="1972" spans="3:7" x14ac:dyDescent="0.25">
      <c r="C1972"/>
      <c r="E1972"/>
      <c r="G1972" s="13"/>
    </row>
    <row r="1973" spans="3:7" x14ac:dyDescent="0.25">
      <c r="C1973"/>
      <c r="E1973"/>
      <c r="G1973" s="13"/>
    </row>
    <row r="1974" spans="3:7" x14ac:dyDescent="0.25">
      <c r="C1974"/>
      <c r="E1974"/>
      <c r="G1974" s="13"/>
    </row>
    <row r="1975" spans="3:7" x14ac:dyDescent="0.25">
      <c r="C1975"/>
      <c r="E1975"/>
      <c r="G1975" s="13"/>
    </row>
    <row r="1976" spans="3:7" x14ac:dyDescent="0.25">
      <c r="C1976"/>
      <c r="E1976"/>
      <c r="G1976" s="13"/>
    </row>
    <row r="1977" spans="3:7" x14ac:dyDescent="0.25">
      <c r="C1977"/>
      <c r="E1977"/>
      <c r="G1977" s="13"/>
    </row>
    <row r="1978" spans="3:7" x14ac:dyDescent="0.25">
      <c r="C1978"/>
      <c r="E1978"/>
      <c r="G1978" s="13"/>
    </row>
    <row r="1979" spans="3:7" x14ac:dyDescent="0.25">
      <c r="C1979"/>
      <c r="E1979"/>
      <c r="G1979" s="13"/>
    </row>
    <row r="1980" spans="3:7" x14ac:dyDescent="0.25">
      <c r="C1980"/>
      <c r="E1980"/>
      <c r="G1980" s="13"/>
    </row>
    <row r="1981" spans="3:7" x14ac:dyDescent="0.25">
      <c r="C1981"/>
      <c r="E1981"/>
      <c r="G1981" s="13"/>
    </row>
    <row r="1982" spans="3:7" x14ac:dyDescent="0.25">
      <c r="C1982"/>
      <c r="E1982"/>
      <c r="G1982" s="13"/>
    </row>
    <row r="1983" spans="3:7" x14ac:dyDescent="0.25">
      <c r="C1983"/>
      <c r="E1983"/>
      <c r="G1983" s="13"/>
    </row>
    <row r="1984" spans="3:7" x14ac:dyDescent="0.25">
      <c r="C1984"/>
      <c r="E1984"/>
      <c r="G1984" s="13"/>
    </row>
    <row r="1985" spans="3:7" x14ac:dyDescent="0.25">
      <c r="C1985"/>
      <c r="G1985" s="13"/>
    </row>
    <row r="1986" spans="3:7" x14ac:dyDescent="0.25">
      <c r="C1986"/>
      <c r="G1986" s="13"/>
    </row>
    <row r="1987" spans="3:7" x14ac:dyDescent="0.25">
      <c r="G1987" s="13"/>
    </row>
    <row r="1988" spans="3:7" x14ac:dyDescent="0.25">
      <c r="G1988" s="13"/>
    </row>
    <row r="1989" spans="3:7" x14ac:dyDescent="0.25">
      <c r="G1989" s="13"/>
    </row>
    <row r="1990" spans="3:7" x14ac:dyDescent="0.25">
      <c r="G1990" s="13"/>
    </row>
    <row r="1991" spans="3:7" x14ac:dyDescent="0.25">
      <c r="G1991" s="13"/>
    </row>
    <row r="1992" spans="3:7" x14ac:dyDescent="0.25">
      <c r="G1992" s="13"/>
    </row>
    <row r="1993" spans="3:7" x14ac:dyDescent="0.25">
      <c r="G1993" s="13"/>
    </row>
    <row r="1994" spans="3:7" x14ac:dyDescent="0.25">
      <c r="G1994" s="13"/>
    </row>
    <row r="1995" spans="3:7" x14ac:dyDescent="0.25">
      <c r="G1995" s="13"/>
    </row>
    <row r="1996" spans="3:7" x14ac:dyDescent="0.25">
      <c r="G1996" s="13"/>
    </row>
    <row r="1997" spans="3:7" x14ac:dyDescent="0.25">
      <c r="G1997" s="13"/>
    </row>
    <row r="1998" spans="3:7" x14ac:dyDescent="0.25">
      <c r="G1998" s="13"/>
    </row>
    <row r="1999" spans="3:7" x14ac:dyDescent="0.25">
      <c r="G1999" s="13"/>
    </row>
    <row r="2000" spans="3:7" x14ac:dyDescent="0.25">
      <c r="G2000" s="13"/>
    </row>
    <row r="2001" spans="7:7" x14ac:dyDescent="0.25">
      <c r="G2001" s="13"/>
    </row>
    <row r="2002" spans="7:7" x14ac:dyDescent="0.25">
      <c r="G2002" s="13"/>
    </row>
    <row r="2003" spans="7:7" x14ac:dyDescent="0.25">
      <c r="G2003" s="13"/>
    </row>
    <row r="2004" spans="7:7" x14ac:dyDescent="0.25">
      <c r="G2004" s="13"/>
    </row>
    <row r="2005" spans="7:7" x14ac:dyDescent="0.25">
      <c r="G2005" s="13"/>
    </row>
    <row r="2006" spans="7:7" x14ac:dyDescent="0.25">
      <c r="G2006" s="13"/>
    </row>
    <row r="2007" spans="7:7" x14ac:dyDescent="0.25">
      <c r="G2007" s="13"/>
    </row>
    <row r="2008" spans="7:7" x14ac:dyDescent="0.25">
      <c r="G2008" s="13"/>
    </row>
    <row r="2009" spans="7:7" x14ac:dyDescent="0.25">
      <c r="G2009" s="13"/>
    </row>
    <row r="2010" spans="7:7" x14ac:dyDescent="0.25">
      <c r="G2010" s="13"/>
    </row>
    <row r="2011" spans="7:7" x14ac:dyDescent="0.25">
      <c r="G2011" s="13"/>
    </row>
    <row r="2012" spans="7:7" x14ac:dyDescent="0.25">
      <c r="G2012" s="13"/>
    </row>
    <row r="2013" spans="7:7" x14ac:dyDescent="0.25">
      <c r="G2013" s="13"/>
    </row>
    <row r="2014" spans="7:7" x14ac:dyDescent="0.25">
      <c r="G2014" s="13"/>
    </row>
    <row r="2015" spans="7:7" x14ac:dyDescent="0.25">
      <c r="G2015" s="13"/>
    </row>
    <row r="2016" spans="7:7" x14ac:dyDescent="0.25">
      <c r="G2016" s="13"/>
    </row>
    <row r="2017" spans="7:7" x14ac:dyDescent="0.25">
      <c r="G2017" s="13"/>
    </row>
    <row r="2018" spans="7:7" x14ac:dyDescent="0.25">
      <c r="G2018" s="13"/>
    </row>
    <row r="2019" spans="7:7" x14ac:dyDescent="0.25">
      <c r="G2019" s="13"/>
    </row>
    <row r="2020" spans="7:7" x14ac:dyDescent="0.25">
      <c r="G2020" s="13"/>
    </row>
    <row r="2021" spans="7:7" x14ac:dyDescent="0.25">
      <c r="G2021" s="13"/>
    </row>
    <row r="2022" spans="7:7" x14ac:dyDescent="0.25">
      <c r="G2022" s="13"/>
    </row>
    <row r="2023" spans="7:7" x14ac:dyDescent="0.25">
      <c r="G2023" s="13"/>
    </row>
    <row r="2024" spans="7:7" x14ac:dyDescent="0.25">
      <c r="G2024" s="13"/>
    </row>
    <row r="2025" spans="7:7" x14ac:dyDescent="0.25">
      <c r="G2025" s="13"/>
    </row>
    <row r="2026" spans="7:7" x14ac:dyDescent="0.25">
      <c r="G2026" s="13"/>
    </row>
    <row r="2027" spans="7:7" x14ac:dyDescent="0.25">
      <c r="G2027" s="13"/>
    </row>
    <row r="2028" spans="7:7" x14ac:dyDescent="0.25">
      <c r="G2028" s="13"/>
    </row>
    <row r="2029" spans="7:7" x14ac:dyDescent="0.25">
      <c r="G2029" s="13"/>
    </row>
    <row r="2030" spans="7:7" x14ac:dyDescent="0.25">
      <c r="G2030" s="13"/>
    </row>
    <row r="2031" spans="7:7" x14ac:dyDescent="0.25">
      <c r="G2031" s="13"/>
    </row>
    <row r="2032" spans="7:7" x14ac:dyDescent="0.25">
      <c r="G2032" s="13"/>
    </row>
    <row r="2033" spans="7:7" x14ac:dyDescent="0.25">
      <c r="G2033" s="13"/>
    </row>
    <row r="2034" spans="7:7" x14ac:dyDescent="0.25">
      <c r="G2034" s="13"/>
    </row>
    <row r="2035" spans="7:7" x14ac:dyDescent="0.25">
      <c r="G2035" s="13"/>
    </row>
    <row r="2036" spans="7:7" x14ac:dyDescent="0.25">
      <c r="G2036" s="13"/>
    </row>
    <row r="2037" spans="7:7" x14ac:dyDescent="0.25">
      <c r="G2037" s="13"/>
    </row>
    <row r="2038" spans="7:7" x14ac:dyDescent="0.25">
      <c r="G2038" s="13"/>
    </row>
    <row r="2039" spans="7:7" x14ac:dyDescent="0.25">
      <c r="G2039" s="13"/>
    </row>
    <row r="2040" spans="7:7" x14ac:dyDescent="0.25">
      <c r="G2040" s="13"/>
    </row>
    <row r="2041" spans="7:7" x14ac:dyDescent="0.25">
      <c r="G2041" s="13"/>
    </row>
    <row r="2042" spans="7:7" x14ac:dyDescent="0.25">
      <c r="G2042" s="13"/>
    </row>
    <row r="2043" spans="7:7" x14ac:dyDescent="0.25">
      <c r="G2043" s="13"/>
    </row>
    <row r="2044" spans="7:7" x14ac:dyDescent="0.25">
      <c r="G2044" s="13"/>
    </row>
    <row r="2045" spans="7:7" x14ac:dyDescent="0.25">
      <c r="G2045" s="13"/>
    </row>
    <row r="2046" spans="7:7" x14ac:dyDescent="0.25">
      <c r="G2046" s="13"/>
    </row>
    <row r="2047" spans="7:7" x14ac:dyDescent="0.25">
      <c r="G2047" s="13"/>
    </row>
    <row r="2048" spans="7:7" x14ac:dyDescent="0.25">
      <c r="G2048" s="13"/>
    </row>
    <row r="2049" spans="7:7" x14ac:dyDescent="0.25">
      <c r="G2049" s="13"/>
    </row>
    <row r="2050" spans="7:7" x14ac:dyDescent="0.25">
      <c r="G2050" s="13"/>
    </row>
    <row r="2051" spans="7:7" x14ac:dyDescent="0.25">
      <c r="G2051" s="13"/>
    </row>
    <row r="2052" spans="7:7" x14ac:dyDescent="0.25">
      <c r="G2052" s="13"/>
    </row>
    <row r="2053" spans="7:7" x14ac:dyDescent="0.25">
      <c r="G2053" s="13"/>
    </row>
    <row r="2054" spans="7:7" x14ac:dyDescent="0.25">
      <c r="G2054" s="13"/>
    </row>
    <row r="2055" spans="7:7" x14ac:dyDescent="0.25">
      <c r="G2055" s="13"/>
    </row>
    <row r="2056" spans="7:7" x14ac:dyDescent="0.25">
      <c r="G2056" s="13"/>
    </row>
    <row r="2057" spans="7:7" x14ac:dyDescent="0.25">
      <c r="G2057" s="13"/>
    </row>
    <row r="2058" spans="7:7" x14ac:dyDescent="0.25">
      <c r="G2058" s="13"/>
    </row>
    <row r="2059" spans="7:7" x14ac:dyDescent="0.25">
      <c r="G2059" s="13"/>
    </row>
    <row r="2060" spans="7:7" x14ac:dyDescent="0.25">
      <c r="G2060" s="13"/>
    </row>
    <row r="2061" spans="7:7" x14ac:dyDescent="0.25">
      <c r="G2061" s="13"/>
    </row>
    <row r="2062" spans="7:7" x14ac:dyDescent="0.25">
      <c r="G2062" s="13"/>
    </row>
    <row r="2063" spans="7:7" x14ac:dyDescent="0.25">
      <c r="G2063" s="13"/>
    </row>
    <row r="2064" spans="7:7" x14ac:dyDescent="0.25">
      <c r="G2064" s="13"/>
    </row>
    <row r="2065" spans="7:7" x14ac:dyDescent="0.25">
      <c r="G2065" s="13"/>
    </row>
    <row r="2066" spans="7:7" x14ac:dyDescent="0.25">
      <c r="G2066" s="13"/>
    </row>
    <row r="2067" spans="7:7" x14ac:dyDescent="0.25">
      <c r="G2067" s="13"/>
    </row>
    <row r="2068" spans="7:7" x14ac:dyDescent="0.25">
      <c r="G2068" s="13"/>
    </row>
    <row r="2069" spans="7:7" x14ac:dyDescent="0.25">
      <c r="G2069" s="13"/>
    </row>
    <row r="2070" spans="7:7" x14ac:dyDescent="0.25">
      <c r="G2070" s="13"/>
    </row>
    <row r="2071" spans="7:7" x14ac:dyDescent="0.25">
      <c r="G2071" s="13"/>
    </row>
    <row r="2072" spans="7:7" x14ac:dyDescent="0.25">
      <c r="G2072" s="13"/>
    </row>
    <row r="2073" spans="7:7" x14ac:dyDescent="0.25">
      <c r="G2073" s="13"/>
    </row>
    <row r="2074" spans="7:7" x14ac:dyDescent="0.25">
      <c r="G2074" s="13"/>
    </row>
    <row r="2075" spans="7:7" x14ac:dyDescent="0.25">
      <c r="G2075" s="13"/>
    </row>
    <row r="2076" spans="7:7" x14ac:dyDescent="0.25">
      <c r="G2076" s="13"/>
    </row>
    <row r="2077" spans="7:7" x14ac:dyDescent="0.25">
      <c r="G2077" s="13"/>
    </row>
    <row r="2078" spans="7:7" x14ac:dyDescent="0.25">
      <c r="G2078" s="13"/>
    </row>
    <row r="2079" spans="7:7" x14ac:dyDescent="0.25">
      <c r="G2079" s="13"/>
    </row>
    <row r="2080" spans="7:7" x14ac:dyDescent="0.25">
      <c r="G2080" s="13"/>
    </row>
    <row r="2081" spans="7:7" x14ac:dyDescent="0.25">
      <c r="G2081" s="13"/>
    </row>
    <row r="2082" spans="7:7" x14ac:dyDescent="0.25">
      <c r="G2082" s="13"/>
    </row>
    <row r="2083" spans="7:7" x14ac:dyDescent="0.25">
      <c r="G2083" s="13"/>
    </row>
    <row r="2084" spans="7:7" x14ac:dyDescent="0.25">
      <c r="G2084" s="13"/>
    </row>
    <row r="2085" spans="7:7" x14ac:dyDescent="0.25">
      <c r="G2085" s="13"/>
    </row>
    <row r="2086" spans="7:7" x14ac:dyDescent="0.25">
      <c r="G2086" s="13"/>
    </row>
    <row r="2087" spans="7:7" x14ac:dyDescent="0.25">
      <c r="G2087" s="13"/>
    </row>
    <row r="2088" spans="7:7" x14ac:dyDescent="0.25">
      <c r="G2088" s="13"/>
    </row>
    <row r="2089" spans="7:7" x14ac:dyDescent="0.25">
      <c r="G2089" s="13"/>
    </row>
    <row r="2090" spans="7:7" x14ac:dyDescent="0.25">
      <c r="G2090" s="13"/>
    </row>
    <row r="2091" spans="7:7" x14ac:dyDescent="0.25">
      <c r="G2091" s="13"/>
    </row>
    <row r="2092" spans="7:7" x14ac:dyDescent="0.25">
      <c r="G2092" s="13"/>
    </row>
    <row r="2093" spans="7:7" x14ac:dyDescent="0.25">
      <c r="G2093" s="13"/>
    </row>
    <row r="2094" spans="7:7" x14ac:dyDescent="0.25">
      <c r="G2094" s="13"/>
    </row>
    <row r="2095" spans="7:7" x14ac:dyDescent="0.25">
      <c r="G2095" s="13"/>
    </row>
    <row r="2096" spans="7:7" x14ac:dyDescent="0.25">
      <c r="G2096" s="13"/>
    </row>
    <row r="2097" spans="1:84" x14ac:dyDescent="0.25">
      <c r="G2097" s="13"/>
    </row>
    <row r="2098" spans="1:84" x14ac:dyDescent="0.25">
      <c r="G2098" s="13"/>
    </row>
    <row r="2099" spans="1:84" x14ac:dyDescent="0.25">
      <c r="G2099" s="13"/>
    </row>
    <row r="2100" spans="1:84" x14ac:dyDescent="0.25">
      <c r="G2100" s="13"/>
    </row>
    <row r="2101" spans="1:84" x14ac:dyDescent="0.25">
      <c r="G2101" s="13"/>
    </row>
    <row r="2102" spans="1:84" x14ac:dyDescent="0.25">
      <c r="G2102" s="13"/>
    </row>
    <row r="2103" spans="1:84" x14ac:dyDescent="0.25">
      <c r="G2103" s="13"/>
    </row>
    <row r="2104" spans="1:84" x14ac:dyDescent="0.25">
      <c r="G2104" s="13"/>
    </row>
    <row r="2105" spans="1:84" x14ac:dyDescent="0.25">
      <c r="G2105" s="13"/>
    </row>
    <row r="2106" spans="1:84" x14ac:dyDescent="0.25">
      <c r="G2106" s="13"/>
    </row>
    <row r="2107" spans="1:84" x14ac:dyDescent="0.25">
      <c r="G2107" s="13"/>
    </row>
    <row r="2108" spans="1:84" x14ac:dyDescent="0.25">
      <c r="G2108" s="13"/>
    </row>
    <row r="2109" spans="1:84" x14ac:dyDescent="0.25">
      <c r="G2109" s="13"/>
    </row>
    <row r="2110" spans="1:84" x14ac:dyDescent="0.25">
      <c r="G2110" s="13"/>
    </row>
    <row r="2111" spans="1:84" x14ac:dyDescent="0.25">
      <c r="G2111" s="13"/>
    </row>
    <row r="2112" spans="1:84" s="2" customFormat="1" x14ac:dyDescent="0.25">
      <c r="A2112" s="12"/>
      <c r="C2112" s="3"/>
      <c r="D2112" s="11"/>
      <c r="F2112" s="9"/>
      <c r="G2112" s="13"/>
      <c r="N2112" s="9"/>
      <c r="T2112" s="8"/>
      <c r="U2112" s="14"/>
      <c r="V2112" s="7"/>
      <c r="W2112" s="6"/>
      <c r="X2112" s="6"/>
      <c r="Y2112" s="6"/>
      <c r="Z2112" s="6"/>
      <c r="AA2112" s="6"/>
      <c r="AB2112" s="4"/>
      <c r="AC2112" s="5"/>
      <c r="AD2112" s="5"/>
      <c r="AE2112" s="5"/>
      <c r="AF2112" s="4"/>
      <c r="AG2112" s="3"/>
      <c r="AI2112" s="1"/>
      <c r="AK2112" s="1"/>
      <c r="AL2112" s="1"/>
      <c r="AM2112" s="1"/>
      <c r="AN2112" s="1"/>
      <c r="AO2112" s="1"/>
      <c r="AP2112" s="1"/>
      <c r="AQ2112" s="1"/>
      <c r="AR2112" s="1"/>
      <c r="AS2112" s="1"/>
      <c r="AT2112" s="1"/>
      <c r="AU2112" s="1"/>
      <c r="AV2112" s="1"/>
      <c r="AW2112" s="1"/>
      <c r="AX2112" s="1"/>
      <c r="AY2112" s="1"/>
      <c r="AZ2112" s="1"/>
      <c r="BA2112" s="1"/>
      <c r="BB2112" s="1"/>
      <c r="BC2112" s="1"/>
      <c r="BD2112" s="1"/>
      <c r="BE2112" s="1"/>
      <c r="BF2112" s="1"/>
      <c r="BG2112" s="1"/>
      <c r="BH2112" s="1"/>
      <c r="BI2112" s="1"/>
      <c r="BJ2112" s="1"/>
      <c r="BK2112" s="1"/>
      <c r="BL2112" s="1"/>
      <c r="BM2112" s="1"/>
      <c r="BN2112" s="1"/>
      <c r="BO2112" s="1"/>
      <c r="BP2112" s="1"/>
      <c r="BQ2112" s="1"/>
      <c r="BR2112" s="1"/>
      <c r="BS2112" s="1"/>
      <c r="BT2112" s="1"/>
      <c r="BU2112" s="1"/>
      <c r="BV2112" s="1"/>
      <c r="BW2112" s="1"/>
      <c r="BX2112" s="1"/>
      <c r="BY2112" s="1"/>
      <c r="BZ2112" s="1"/>
      <c r="CA2112" s="1"/>
      <c r="CB2112" s="1"/>
      <c r="CC2112" s="1"/>
      <c r="CD2112" s="1"/>
      <c r="CE2112" s="1"/>
      <c r="CF2112" s="1"/>
    </row>
    <row r="2113" spans="1:84" s="2" customFormat="1" x14ac:dyDescent="0.25">
      <c r="A2113" s="12"/>
      <c r="C2113" s="3"/>
      <c r="D2113" s="11"/>
      <c r="F2113" s="9"/>
      <c r="G2113" s="13"/>
      <c r="N2113" s="9"/>
      <c r="T2113" s="8"/>
      <c r="U2113" s="14"/>
      <c r="V2113" s="7"/>
      <c r="W2113" s="6"/>
      <c r="X2113" s="6"/>
      <c r="Y2113" s="6"/>
      <c r="Z2113" s="6"/>
      <c r="AA2113" s="6"/>
      <c r="AB2113" s="4"/>
      <c r="AC2113" s="5"/>
      <c r="AD2113" s="5"/>
      <c r="AE2113" s="5"/>
      <c r="AF2113" s="4"/>
      <c r="AG2113" s="3"/>
      <c r="AI2113" s="1"/>
      <c r="AK2113" s="1"/>
      <c r="AL2113" s="1"/>
      <c r="AM2113" s="1"/>
      <c r="AN2113" s="1"/>
      <c r="AO2113" s="1"/>
      <c r="AP2113" s="1"/>
      <c r="AQ2113" s="1"/>
      <c r="AR2113" s="1"/>
      <c r="AS2113" s="1"/>
      <c r="AT2113" s="1"/>
      <c r="AU2113" s="1"/>
      <c r="AV2113" s="1"/>
      <c r="AW2113" s="1"/>
      <c r="AX2113" s="1"/>
      <c r="AY2113" s="1"/>
      <c r="AZ2113" s="1"/>
      <c r="BA2113" s="1"/>
      <c r="BB2113" s="1"/>
      <c r="BC2113" s="1"/>
      <c r="BD2113" s="1"/>
      <c r="BE2113" s="1"/>
      <c r="BF2113" s="1"/>
      <c r="BG2113" s="1"/>
      <c r="BH2113" s="1"/>
      <c r="BI2113" s="1"/>
      <c r="BJ2113" s="1"/>
      <c r="BK2113" s="1"/>
      <c r="BL2113" s="1"/>
      <c r="BM2113" s="1"/>
      <c r="BN2113" s="1"/>
      <c r="BO2113" s="1"/>
      <c r="BP2113" s="1"/>
      <c r="BQ2113" s="1"/>
      <c r="BR2113" s="1"/>
      <c r="BS2113" s="1"/>
      <c r="BT2113" s="1"/>
      <c r="BU2113" s="1"/>
      <c r="BV2113" s="1"/>
      <c r="BW2113" s="1"/>
      <c r="BX2113" s="1"/>
      <c r="BY2113" s="1"/>
      <c r="BZ2113" s="1"/>
      <c r="CA2113" s="1"/>
      <c r="CB2113" s="1"/>
      <c r="CC2113" s="1"/>
      <c r="CD2113" s="1"/>
      <c r="CE2113" s="1"/>
      <c r="CF2113" s="1"/>
    </row>
    <row r="2114" spans="1:84" s="2" customFormat="1" x14ac:dyDescent="0.25">
      <c r="A2114" s="12"/>
      <c r="C2114" s="3"/>
      <c r="D2114" s="11"/>
      <c r="F2114" s="9"/>
      <c r="G2114" s="13"/>
      <c r="N2114" s="9"/>
      <c r="T2114" s="8"/>
      <c r="U2114" s="14"/>
      <c r="V2114" s="7"/>
      <c r="W2114" s="6"/>
      <c r="X2114" s="6"/>
      <c r="Y2114" s="6"/>
      <c r="Z2114" s="6"/>
      <c r="AA2114" s="6"/>
      <c r="AB2114" s="4"/>
      <c r="AC2114" s="5"/>
      <c r="AD2114" s="5"/>
      <c r="AE2114" s="5"/>
      <c r="AF2114" s="4"/>
      <c r="AG2114" s="3"/>
      <c r="AI2114" s="1"/>
      <c r="AK2114" s="1"/>
      <c r="AL2114" s="1"/>
      <c r="AM2114" s="1"/>
      <c r="AN2114" s="1"/>
      <c r="AO2114" s="1"/>
      <c r="AP2114" s="1"/>
      <c r="AQ2114" s="1"/>
      <c r="AR2114" s="1"/>
      <c r="AS2114" s="1"/>
      <c r="AT2114" s="1"/>
      <c r="AU2114" s="1"/>
      <c r="AV2114" s="1"/>
      <c r="AW2114" s="1"/>
      <c r="AX2114" s="1"/>
      <c r="AY2114" s="1"/>
      <c r="AZ2114" s="1"/>
      <c r="BA2114" s="1"/>
      <c r="BB2114" s="1"/>
      <c r="BC2114" s="1"/>
      <c r="BD2114" s="1"/>
      <c r="BE2114" s="1"/>
      <c r="BF2114" s="1"/>
      <c r="BG2114" s="1"/>
      <c r="BH2114" s="1"/>
      <c r="BI2114" s="1"/>
      <c r="BJ2114" s="1"/>
      <c r="BK2114" s="1"/>
      <c r="BL2114" s="1"/>
      <c r="BM2114" s="1"/>
      <c r="BN2114" s="1"/>
      <c r="BO2114" s="1"/>
      <c r="BP2114" s="1"/>
      <c r="BQ2114" s="1"/>
      <c r="BR2114" s="1"/>
      <c r="BS2114" s="1"/>
      <c r="BT2114" s="1"/>
      <c r="BU2114" s="1"/>
      <c r="BV2114" s="1"/>
      <c r="BW2114" s="1"/>
      <c r="BX2114" s="1"/>
      <c r="BY2114" s="1"/>
      <c r="BZ2114" s="1"/>
      <c r="CA2114" s="1"/>
      <c r="CB2114" s="1"/>
      <c r="CC2114" s="1"/>
      <c r="CD2114" s="1"/>
      <c r="CE2114" s="1"/>
      <c r="CF2114" s="1"/>
    </row>
    <row r="2115" spans="1:84" s="2" customFormat="1" x14ac:dyDescent="0.25">
      <c r="A2115" s="12"/>
      <c r="C2115" s="3"/>
      <c r="D2115" s="11"/>
      <c r="F2115" s="9"/>
      <c r="G2115" s="13"/>
      <c r="N2115" s="9"/>
      <c r="T2115" s="8"/>
      <c r="U2115" s="14"/>
      <c r="V2115" s="7"/>
      <c r="W2115" s="6"/>
      <c r="X2115" s="6"/>
      <c r="Y2115" s="6"/>
      <c r="Z2115" s="6"/>
      <c r="AA2115" s="6"/>
      <c r="AB2115" s="4"/>
      <c r="AC2115" s="5"/>
      <c r="AD2115" s="5"/>
      <c r="AE2115" s="5"/>
      <c r="AF2115" s="4"/>
      <c r="AG2115" s="3"/>
      <c r="AI2115" s="1"/>
      <c r="AK2115" s="1"/>
      <c r="AL2115" s="1"/>
      <c r="AM2115" s="1"/>
      <c r="AN2115" s="1"/>
      <c r="AO2115" s="1"/>
      <c r="AP2115" s="1"/>
      <c r="AQ2115" s="1"/>
      <c r="AR2115" s="1"/>
      <c r="AS2115" s="1"/>
      <c r="AT2115" s="1"/>
      <c r="AU2115" s="1"/>
      <c r="AV2115" s="1"/>
      <c r="AW2115" s="1"/>
      <c r="AX2115" s="1"/>
      <c r="AY2115" s="1"/>
      <c r="AZ2115" s="1"/>
      <c r="BA2115" s="1"/>
      <c r="BB2115" s="1"/>
      <c r="BC2115" s="1"/>
      <c r="BD2115" s="1"/>
      <c r="BE2115" s="1"/>
      <c r="BF2115" s="1"/>
      <c r="BG2115" s="1"/>
      <c r="BH2115" s="1"/>
      <c r="BI2115" s="1"/>
      <c r="BJ2115" s="1"/>
      <c r="BK2115" s="1"/>
      <c r="BL2115" s="1"/>
      <c r="BM2115" s="1"/>
      <c r="BN2115" s="1"/>
      <c r="BO2115" s="1"/>
      <c r="BP2115" s="1"/>
      <c r="BQ2115" s="1"/>
      <c r="BR2115" s="1"/>
      <c r="BS2115" s="1"/>
      <c r="BT2115" s="1"/>
      <c r="BU2115" s="1"/>
      <c r="BV2115" s="1"/>
      <c r="BW2115" s="1"/>
      <c r="BX2115" s="1"/>
      <c r="BY2115" s="1"/>
      <c r="BZ2115" s="1"/>
      <c r="CA2115" s="1"/>
      <c r="CB2115" s="1"/>
      <c r="CC2115" s="1"/>
      <c r="CD2115" s="1"/>
      <c r="CE2115" s="1"/>
      <c r="CF2115" s="1"/>
    </row>
    <row r="2116" spans="1:84" s="2" customFormat="1" x14ac:dyDescent="0.25">
      <c r="A2116" s="12"/>
      <c r="C2116" s="3"/>
      <c r="D2116" s="11"/>
      <c r="F2116" s="9"/>
      <c r="G2116" s="13"/>
      <c r="N2116" s="9"/>
      <c r="T2116" s="8"/>
      <c r="U2116" s="14"/>
      <c r="V2116" s="7"/>
      <c r="W2116" s="6"/>
      <c r="X2116" s="6"/>
      <c r="Y2116" s="6"/>
      <c r="Z2116" s="6"/>
      <c r="AA2116" s="6"/>
      <c r="AB2116" s="4"/>
      <c r="AC2116" s="5"/>
      <c r="AD2116" s="5"/>
      <c r="AE2116" s="5"/>
      <c r="AF2116" s="4"/>
      <c r="AG2116" s="3"/>
      <c r="AI2116" s="1"/>
      <c r="AK2116" s="1"/>
      <c r="AL2116" s="1"/>
      <c r="AM2116" s="1"/>
      <c r="AN2116" s="1"/>
      <c r="AO2116" s="1"/>
      <c r="AP2116" s="1"/>
      <c r="AQ2116" s="1"/>
      <c r="AR2116" s="1"/>
      <c r="AS2116" s="1"/>
      <c r="AT2116" s="1"/>
      <c r="AU2116" s="1"/>
      <c r="AV2116" s="1"/>
      <c r="AW2116" s="1"/>
      <c r="AX2116" s="1"/>
      <c r="AY2116" s="1"/>
      <c r="AZ2116" s="1"/>
      <c r="BA2116" s="1"/>
      <c r="BB2116" s="1"/>
      <c r="BC2116" s="1"/>
      <c r="BD2116" s="1"/>
      <c r="BE2116" s="1"/>
      <c r="BF2116" s="1"/>
      <c r="BG2116" s="1"/>
      <c r="BH2116" s="1"/>
      <c r="BI2116" s="1"/>
      <c r="BJ2116" s="1"/>
      <c r="BK2116" s="1"/>
      <c r="BL2116" s="1"/>
      <c r="BM2116" s="1"/>
      <c r="BN2116" s="1"/>
      <c r="BO2116" s="1"/>
      <c r="BP2116" s="1"/>
      <c r="BQ2116" s="1"/>
      <c r="BR2116" s="1"/>
      <c r="BS2116" s="1"/>
      <c r="BT2116" s="1"/>
      <c r="BU2116" s="1"/>
      <c r="BV2116" s="1"/>
      <c r="BW2116" s="1"/>
      <c r="BX2116" s="1"/>
      <c r="BY2116" s="1"/>
      <c r="BZ2116" s="1"/>
      <c r="CA2116" s="1"/>
      <c r="CB2116" s="1"/>
      <c r="CC2116" s="1"/>
      <c r="CD2116" s="1"/>
      <c r="CE2116" s="1"/>
      <c r="CF2116" s="1"/>
    </row>
    <row r="2117" spans="1:84" s="2" customFormat="1" x14ac:dyDescent="0.25">
      <c r="A2117" s="12"/>
      <c r="C2117" s="3"/>
      <c r="D2117" s="11"/>
      <c r="F2117" s="9"/>
      <c r="G2117" s="13"/>
      <c r="N2117" s="9"/>
      <c r="T2117" s="8"/>
      <c r="U2117" s="14"/>
      <c r="V2117" s="7"/>
      <c r="W2117" s="6"/>
      <c r="X2117" s="6"/>
      <c r="Y2117" s="6"/>
      <c r="Z2117" s="6"/>
      <c r="AA2117" s="6"/>
      <c r="AB2117" s="4"/>
      <c r="AC2117" s="5"/>
      <c r="AD2117" s="5"/>
      <c r="AE2117" s="5"/>
      <c r="AF2117" s="4"/>
      <c r="AG2117" s="3"/>
      <c r="AI2117" s="1"/>
      <c r="AK2117" s="1"/>
      <c r="AL2117" s="1"/>
      <c r="AM2117" s="1"/>
      <c r="AN2117" s="1"/>
      <c r="AO2117" s="1"/>
      <c r="AP2117" s="1"/>
      <c r="AQ2117" s="1"/>
      <c r="AR2117" s="1"/>
      <c r="AS2117" s="1"/>
      <c r="AT2117" s="1"/>
      <c r="AU2117" s="1"/>
      <c r="AV2117" s="1"/>
      <c r="AW2117" s="1"/>
      <c r="AX2117" s="1"/>
      <c r="AY2117" s="1"/>
      <c r="AZ2117" s="1"/>
      <c r="BA2117" s="1"/>
      <c r="BB2117" s="1"/>
      <c r="BC2117" s="1"/>
      <c r="BD2117" s="1"/>
      <c r="BE2117" s="1"/>
      <c r="BF2117" s="1"/>
      <c r="BG2117" s="1"/>
      <c r="BH2117" s="1"/>
      <c r="BI2117" s="1"/>
      <c r="BJ2117" s="1"/>
      <c r="BK2117" s="1"/>
      <c r="BL2117" s="1"/>
      <c r="BM2117" s="1"/>
      <c r="BN2117" s="1"/>
      <c r="BO2117" s="1"/>
      <c r="BP2117" s="1"/>
      <c r="BQ2117" s="1"/>
      <c r="BR2117" s="1"/>
      <c r="BS2117" s="1"/>
      <c r="BT2117" s="1"/>
      <c r="BU2117" s="1"/>
      <c r="BV2117" s="1"/>
      <c r="BW2117" s="1"/>
      <c r="BX2117" s="1"/>
      <c r="BY2117" s="1"/>
      <c r="BZ2117" s="1"/>
      <c r="CA2117" s="1"/>
      <c r="CB2117" s="1"/>
      <c r="CC2117" s="1"/>
      <c r="CD2117" s="1"/>
      <c r="CE2117" s="1"/>
      <c r="CF2117" s="1"/>
    </row>
    <row r="2118" spans="1:84" s="2" customFormat="1" x14ac:dyDescent="0.25">
      <c r="A2118" s="12"/>
      <c r="C2118" s="3"/>
      <c r="D2118" s="11"/>
      <c r="F2118" s="9"/>
      <c r="G2118" s="13"/>
      <c r="N2118" s="9"/>
      <c r="T2118" s="8"/>
      <c r="U2118" s="14"/>
      <c r="V2118" s="7"/>
      <c r="W2118" s="6"/>
      <c r="X2118" s="6"/>
      <c r="Y2118" s="6"/>
      <c r="Z2118" s="6"/>
      <c r="AA2118" s="6"/>
      <c r="AB2118" s="4"/>
      <c r="AC2118" s="5"/>
      <c r="AD2118" s="5"/>
      <c r="AE2118" s="5"/>
      <c r="AF2118" s="4"/>
      <c r="AG2118" s="3"/>
      <c r="AI2118" s="1"/>
      <c r="AK2118" s="1"/>
      <c r="AL2118" s="1"/>
      <c r="AM2118" s="1"/>
      <c r="AN2118" s="1"/>
      <c r="AO2118" s="1"/>
      <c r="AP2118" s="1"/>
      <c r="AQ2118" s="1"/>
      <c r="AR2118" s="1"/>
      <c r="AS2118" s="1"/>
      <c r="AT2118" s="1"/>
      <c r="AU2118" s="1"/>
      <c r="AV2118" s="1"/>
      <c r="AW2118" s="1"/>
      <c r="AX2118" s="1"/>
      <c r="AY2118" s="1"/>
      <c r="AZ2118" s="1"/>
      <c r="BA2118" s="1"/>
      <c r="BB2118" s="1"/>
      <c r="BC2118" s="1"/>
      <c r="BD2118" s="1"/>
      <c r="BE2118" s="1"/>
      <c r="BF2118" s="1"/>
      <c r="BG2118" s="1"/>
      <c r="BH2118" s="1"/>
      <c r="BI2118" s="1"/>
      <c r="BJ2118" s="1"/>
      <c r="BK2118" s="1"/>
      <c r="BL2118" s="1"/>
      <c r="BM2118" s="1"/>
      <c r="BN2118" s="1"/>
      <c r="BO2118" s="1"/>
      <c r="BP2118" s="1"/>
      <c r="BQ2118" s="1"/>
      <c r="BR2118" s="1"/>
      <c r="BS2118" s="1"/>
      <c r="BT2118" s="1"/>
      <c r="BU2118" s="1"/>
      <c r="BV2118" s="1"/>
      <c r="BW2118" s="1"/>
      <c r="BX2118" s="1"/>
      <c r="BY2118" s="1"/>
      <c r="BZ2118" s="1"/>
      <c r="CA2118" s="1"/>
      <c r="CB2118" s="1"/>
      <c r="CC2118" s="1"/>
      <c r="CD2118" s="1"/>
      <c r="CE2118" s="1"/>
      <c r="CF2118" s="1"/>
    </row>
    <row r="2119" spans="1:84" s="2" customFormat="1" x14ac:dyDescent="0.25">
      <c r="A2119" s="12"/>
      <c r="C2119" s="3"/>
      <c r="D2119" s="11"/>
      <c r="F2119" s="9"/>
      <c r="G2119" s="13"/>
      <c r="N2119" s="9"/>
      <c r="T2119" s="8"/>
      <c r="U2119" s="14"/>
      <c r="V2119" s="7"/>
      <c r="W2119" s="6"/>
      <c r="X2119" s="6"/>
      <c r="Y2119" s="6"/>
      <c r="Z2119" s="6"/>
      <c r="AA2119" s="6"/>
      <c r="AB2119" s="4"/>
      <c r="AC2119" s="5"/>
      <c r="AD2119" s="5"/>
      <c r="AE2119" s="5"/>
      <c r="AF2119" s="4"/>
      <c r="AG2119" s="3"/>
      <c r="AI2119" s="1"/>
      <c r="AK2119" s="1"/>
      <c r="AL2119" s="1"/>
      <c r="AM2119" s="1"/>
      <c r="AN2119" s="1"/>
      <c r="AO2119" s="1"/>
      <c r="AP2119" s="1"/>
      <c r="AQ2119" s="1"/>
      <c r="AR2119" s="1"/>
      <c r="AS2119" s="1"/>
      <c r="AT2119" s="1"/>
      <c r="AU2119" s="1"/>
      <c r="AV2119" s="1"/>
      <c r="AW2119" s="1"/>
      <c r="AX2119" s="1"/>
      <c r="AY2119" s="1"/>
      <c r="AZ2119" s="1"/>
      <c r="BA2119" s="1"/>
      <c r="BB2119" s="1"/>
      <c r="BC2119" s="1"/>
      <c r="BD2119" s="1"/>
      <c r="BE2119" s="1"/>
      <c r="BF2119" s="1"/>
      <c r="BG2119" s="1"/>
      <c r="BH2119" s="1"/>
      <c r="BI2119" s="1"/>
      <c r="BJ2119" s="1"/>
      <c r="BK2119" s="1"/>
      <c r="BL2119" s="1"/>
      <c r="BM2119" s="1"/>
      <c r="BN2119" s="1"/>
      <c r="BO2119" s="1"/>
      <c r="BP2119" s="1"/>
      <c r="BQ2119" s="1"/>
      <c r="BR2119" s="1"/>
      <c r="BS2119" s="1"/>
      <c r="BT2119" s="1"/>
      <c r="BU2119" s="1"/>
      <c r="BV2119" s="1"/>
      <c r="BW2119" s="1"/>
      <c r="BX2119" s="1"/>
      <c r="BY2119" s="1"/>
      <c r="BZ2119" s="1"/>
      <c r="CA2119" s="1"/>
      <c r="CB2119" s="1"/>
      <c r="CC2119" s="1"/>
      <c r="CD2119" s="1"/>
      <c r="CE2119" s="1"/>
      <c r="CF2119" s="1"/>
    </row>
    <row r="2120" spans="1:84" s="2" customFormat="1" x14ac:dyDescent="0.25">
      <c r="A2120" s="12"/>
      <c r="C2120" s="3"/>
      <c r="D2120" s="11"/>
      <c r="F2120" s="9"/>
      <c r="G2120" s="13"/>
      <c r="N2120" s="9"/>
      <c r="T2120" s="8"/>
      <c r="U2120" s="14"/>
      <c r="V2120" s="7"/>
      <c r="W2120" s="6"/>
      <c r="X2120" s="6"/>
      <c r="Y2120" s="6"/>
      <c r="Z2120" s="6"/>
      <c r="AA2120" s="6"/>
      <c r="AB2120" s="4"/>
      <c r="AC2120" s="5"/>
      <c r="AD2120" s="5"/>
      <c r="AE2120" s="5"/>
      <c r="AF2120" s="4"/>
      <c r="AG2120" s="3"/>
      <c r="AI2120" s="1"/>
      <c r="AK2120" s="1"/>
      <c r="AL2120" s="1"/>
      <c r="AM2120" s="1"/>
      <c r="AN2120" s="1"/>
      <c r="AO2120" s="1"/>
      <c r="AP2120" s="1"/>
      <c r="AQ2120" s="1"/>
      <c r="AR2120" s="1"/>
      <c r="AS2120" s="1"/>
      <c r="AT2120" s="1"/>
      <c r="AU2120" s="1"/>
      <c r="AV2120" s="1"/>
      <c r="AW2120" s="1"/>
      <c r="AX2120" s="1"/>
      <c r="AY2120" s="1"/>
      <c r="AZ2120" s="1"/>
      <c r="BA2120" s="1"/>
      <c r="BB2120" s="1"/>
      <c r="BC2120" s="1"/>
      <c r="BD2120" s="1"/>
      <c r="BE2120" s="1"/>
      <c r="BF2120" s="1"/>
      <c r="BG2120" s="1"/>
      <c r="BH2120" s="1"/>
      <c r="BI2120" s="1"/>
      <c r="BJ2120" s="1"/>
      <c r="BK2120" s="1"/>
      <c r="BL2120" s="1"/>
      <c r="BM2120" s="1"/>
      <c r="BN2120" s="1"/>
      <c r="BO2120" s="1"/>
      <c r="BP2120" s="1"/>
      <c r="BQ2120" s="1"/>
      <c r="BR2120" s="1"/>
      <c r="BS2120" s="1"/>
      <c r="BT2120" s="1"/>
      <c r="BU2120" s="1"/>
      <c r="BV2120" s="1"/>
      <c r="BW2120" s="1"/>
      <c r="BX2120" s="1"/>
      <c r="BY2120" s="1"/>
      <c r="BZ2120" s="1"/>
      <c r="CA2120" s="1"/>
      <c r="CB2120" s="1"/>
      <c r="CC2120" s="1"/>
      <c r="CD2120" s="1"/>
      <c r="CE2120" s="1"/>
      <c r="CF2120" s="1"/>
    </row>
    <row r="2121" spans="1:84" s="2" customFormat="1" x14ac:dyDescent="0.25">
      <c r="A2121" s="12"/>
      <c r="C2121" s="3"/>
      <c r="D2121" s="11"/>
      <c r="F2121" s="9"/>
      <c r="G2121" s="13"/>
      <c r="N2121" s="9"/>
      <c r="T2121" s="8"/>
      <c r="U2121" s="14"/>
      <c r="V2121" s="7"/>
      <c r="W2121" s="6"/>
      <c r="X2121" s="6"/>
      <c r="Y2121" s="6"/>
      <c r="Z2121" s="6"/>
      <c r="AA2121" s="6"/>
      <c r="AB2121" s="4"/>
      <c r="AC2121" s="5"/>
      <c r="AD2121" s="5"/>
      <c r="AE2121" s="5"/>
      <c r="AF2121" s="4"/>
      <c r="AG2121" s="3"/>
      <c r="AI2121" s="1"/>
      <c r="AK2121" s="1"/>
      <c r="AL2121" s="1"/>
      <c r="AM2121" s="1"/>
      <c r="AN2121" s="1"/>
      <c r="AO2121" s="1"/>
      <c r="AP2121" s="1"/>
      <c r="AQ2121" s="1"/>
      <c r="AR2121" s="1"/>
      <c r="AS2121" s="1"/>
      <c r="AT2121" s="1"/>
      <c r="AU2121" s="1"/>
      <c r="AV2121" s="1"/>
      <c r="AW2121" s="1"/>
      <c r="AX2121" s="1"/>
      <c r="AY2121" s="1"/>
      <c r="AZ2121" s="1"/>
      <c r="BA2121" s="1"/>
      <c r="BB2121" s="1"/>
      <c r="BC2121" s="1"/>
      <c r="BD2121" s="1"/>
      <c r="BE2121" s="1"/>
      <c r="BF2121" s="1"/>
      <c r="BG2121" s="1"/>
      <c r="BH2121" s="1"/>
      <c r="BI2121" s="1"/>
      <c r="BJ2121" s="1"/>
      <c r="BK2121" s="1"/>
      <c r="BL2121" s="1"/>
      <c r="BM2121" s="1"/>
      <c r="BN2121" s="1"/>
      <c r="BO2121" s="1"/>
      <c r="BP2121" s="1"/>
      <c r="BQ2121" s="1"/>
      <c r="BR2121" s="1"/>
      <c r="BS2121" s="1"/>
      <c r="BT2121" s="1"/>
      <c r="BU2121" s="1"/>
      <c r="BV2121" s="1"/>
      <c r="BW2121" s="1"/>
      <c r="BX2121" s="1"/>
      <c r="BY2121" s="1"/>
      <c r="BZ2121" s="1"/>
      <c r="CA2121" s="1"/>
      <c r="CB2121" s="1"/>
      <c r="CC2121" s="1"/>
      <c r="CD2121" s="1"/>
      <c r="CE2121" s="1"/>
      <c r="CF2121" s="1"/>
    </row>
    <row r="2122" spans="1:84" s="2" customFormat="1" x14ac:dyDescent="0.25">
      <c r="A2122" s="12"/>
      <c r="C2122" s="3"/>
      <c r="D2122" s="11"/>
      <c r="F2122" s="9"/>
      <c r="G2122" s="13"/>
      <c r="N2122" s="9"/>
      <c r="T2122" s="8"/>
      <c r="U2122" s="14"/>
      <c r="V2122" s="7"/>
      <c r="W2122" s="6"/>
      <c r="X2122" s="6"/>
      <c r="Y2122" s="6"/>
      <c r="Z2122" s="6"/>
      <c r="AA2122" s="6"/>
      <c r="AB2122" s="4"/>
      <c r="AC2122" s="5"/>
      <c r="AD2122" s="5"/>
      <c r="AE2122" s="5"/>
      <c r="AF2122" s="4"/>
      <c r="AG2122" s="3"/>
      <c r="AI2122" s="1"/>
      <c r="AK2122" s="1"/>
      <c r="AL2122" s="1"/>
      <c r="AM2122" s="1"/>
      <c r="AN2122" s="1"/>
      <c r="AO2122" s="1"/>
      <c r="AP2122" s="1"/>
      <c r="AQ2122" s="1"/>
      <c r="AR2122" s="1"/>
      <c r="AS2122" s="1"/>
      <c r="AT2122" s="1"/>
      <c r="AU2122" s="1"/>
      <c r="AV2122" s="1"/>
      <c r="AW2122" s="1"/>
      <c r="AX2122" s="1"/>
      <c r="AY2122" s="1"/>
      <c r="AZ2122" s="1"/>
      <c r="BA2122" s="1"/>
      <c r="BB2122" s="1"/>
      <c r="BC2122" s="1"/>
      <c r="BD2122" s="1"/>
      <c r="BE2122" s="1"/>
      <c r="BF2122" s="1"/>
      <c r="BG2122" s="1"/>
      <c r="BH2122" s="1"/>
      <c r="BI2122" s="1"/>
      <c r="BJ2122" s="1"/>
      <c r="BK2122" s="1"/>
      <c r="BL2122" s="1"/>
      <c r="BM2122" s="1"/>
      <c r="BN2122" s="1"/>
      <c r="BO2122" s="1"/>
      <c r="BP2122" s="1"/>
      <c r="BQ2122" s="1"/>
      <c r="BR2122" s="1"/>
      <c r="BS2122" s="1"/>
      <c r="BT2122" s="1"/>
      <c r="BU2122" s="1"/>
      <c r="BV2122" s="1"/>
      <c r="BW2122" s="1"/>
      <c r="BX2122" s="1"/>
      <c r="BY2122" s="1"/>
      <c r="BZ2122" s="1"/>
      <c r="CA2122" s="1"/>
      <c r="CB2122" s="1"/>
      <c r="CC2122" s="1"/>
      <c r="CD2122" s="1"/>
      <c r="CE2122" s="1"/>
      <c r="CF2122" s="1"/>
    </row>
    <row r="2123" spans="1:84" s="2" customFormat="1" x14ac:dyDescent="0.25">
      <c r="A2123" s="12"/>
      <c r="C2123" s="3"/>
      <c r="D2123" s="11"/>
      <c r="F2123" s="9"/>
      <c r="G2123" s="13"/>
      <c r="N2123" s="9"/>
      <c r="T2123" s="8"/>
      <c r="U2123" s="14"/>
      <c r="V2123" s="7"/>
      <c r="W2123" s="6"/>
      <c r="X2123" s="6"/>
      <c r="Y2123" s="6"/>
      <c r="Z2123" s="6"/>
      <c r="AA2123" s="6"/>
      <c r="AB2123" s="4"/>
      <c r="AC2123" s="5"/>
      <c r="AD2123" s="5"/>
      <c r="AE2123" s="5"/>
      <c r="AF2123" s="4"/>
      <c r="AG2123" s="3"/>
      <c r="AI2123" s="1"/>
      <c r="AK2123" s="1"/>
      <c r="AL2123" s="1"/>
      <c r="AM2123" s="1"/>
      <c r="AN2123" s="1"/>
      <c r="AO2123" s="1"/>
      <c r="AP2123" s="1"/>
      <c r="AQ2123" s="1"/>
      <c r="AR2123" s="1"/>
      <c r="AS2123" s="1"/>
      <c r="AT2123" s="1"/>
      <c r="AU2123" s="1"/>
      <c r="AV2123" s="1"/>
      <c r="AW2123" s="1"/>
      <c r="AX2123" s="1"/>
      <c r="AY2123" s="1"/>
      <c r="AZ2123" s="1"/>
      <c r="BA2123" s="1"/>
      <c r="BB2123" s="1"/>
      <c r="BC2123" s="1"/>
      <c r="BD2123" s="1"/>
      <c r="BE2123" s="1"/>
      <c r="BF2123" s="1"/>
      <c r="BG2123" s="1"/>
      <c r="BH2123" s="1"/>
      <c r="BI2123" s="1"/>
      <c r="BJ2123" s="1"/>
      <c r="BK2123" s="1"/>
      <c r="BL2123" s="1"/>
      <c r="BM2123" s="1"/>
      <c r="BN2123" s="1"/>
      <c r="BO2123" s="1"/>
      <c r="BP2123" s="1"/>
      <c r="BQ2123" s="1"/>
      <c r="BR2123" s="1"/>
      <c r="BS2123" s="1"/>
      <c r="BT2123" s="1"/>
      <c r="BU2123" s="1"/>
      <c r="BV2123" s="1"/>
      <c r="BW2123" s="1"/>
      <c r="BX2123" s="1"/>
      <c r="BY2123" s="1"/>
      <c r="BZ2123" s="1"/>
      <c r="CA2123" s="1"/>
      <c r="CB2123" s="1"/>
      <c r="CC2123" s="1"/>
      <c r="CD2123" s="1"/>
      <c r="CE2123" s="1"/>
      <c r="CF2123" s="1"/>
    </row>
    <row r="2124" spans="1:84" s="2" customFormat="1" x14ac:dyDescent="0.25">
      <c r="A2124" s="12"/>
      <c r="C2124" s="3"/>
      <c r="D2124" s="11"/>
      <c r="F2124" s="9"/>
      <c r="G2124" s="13"/>
      <c r="N2124" s="9"/>
      <c r="T2124" s="8"/>
      <c r="U2124" s="14"/>
      <c r="V2124" s="7"/>
      <c r="W2124" s="6"/>
      <c r="X2124" s="6"/>
      <c r="Y2124" s="6"/>
      <c r="Z2124" s="6"/>
      <c r="AA2124" s="6"/>
      <c r="AB2124" s="4"/>
      <c r="AC2124" s="5"/>
      <c r="AD2124" s="5"/>
      <c r="AE2124" s="5"/>
      <c r="AF2124" s="4"/>
      <c r="AG2124" s="3"/>
      <c r="AI2124" s="1"/>
      <c r="AK2124" s="1"/>
      <c r="AL2124" s="1"/>
      <c r="AM2124" s="1"/>
      <c r="AN2124" s="1"/>
      <c r="AO2124" s="1"/>
      <c r="AP2124" s="1"/>
      <c r="AQ2124" s="1"/>
      <c r="AR2124" s="1"/>
      <c r="AS2124" s="1"/>
      <c r="AT2124" s="1"/>
      <c r="AU2124" s="1"/>
      <c r="AV2124" s="1"/>
      <c r="AW2124" s="1"/>
      <c r="AX2124" s="1"/>
      <c r="AY2124" s="1"/>
      <c r="AZ2124" s="1"/>
      <c r="BA2124" s="1"/>
      <c r="BB2124" s="1"/>
      <c r="BC2124" s="1"/>
      <c r="BD2124" s="1"/>
      <c r="BE2124" s="1"/>
      <c r="BF2124" s="1"/>
      <c r="BG2124" s="1"/>
      <c r="BH2124" s="1"/>
      <c r="BI2124" s="1"/>
      <c r="BJ2124" s="1"/>
      <c r="BK2124" s="1"/>
      <c r="BL2124" s="1"/>
      <c r="BM2124" s="1"/>
      <c r="BN2124" s="1"/>
      <c r="BO2124" s="1"/>
      <c r="BP2124" s="1"/>
      <c r="BQ2124" s="1"/>
      <c r="BR2124" s="1"/>
      <c r="BS2124" s="1"/>
      <c r="BT2124" s="1"/>
      <c r="BU2124" s="1"/>
      <c r="BV2124" s="1"/>
      <c r="BW2124" s="1"/>
      <c r="BX2124" s="1"/>
      <c r="BY2124" s="1"/>
      <c r="BZ2124" s="1"/>
      <c r="CA2124" s="1"/>
      <c r="CB2124" s="1"/>
      <c r="CC2124" s="1"/>
      <c r="CD2124" s="1"/>
      <c r="CE2124" s="1"/>
      <c r="CF2124" s="1"/>
    </row>
    <row r="2125" spans="1:84" s="2" customFormat="1" x14ac:dyDescent="0.25">
      <c r="A2125" s="12"/>
      <c r="C2125" s="3"/>
      <c r="D2125" s="11"/>
      <c r="F2125" s="9"/>
      <c r="G2125" s="13"/>
      <c r="N2125" s="9"/>
      <c r="T2125" s="8"/>
      <c r="U2125" s="14"/>
      <c r="V2125" s="7"/>
      <c r="W2125" s="6"/>
      <c r="X2125" s="6"/>
      <c r="Y2125" s="6"/>
      <c r="Z2125" s="6"/>
      <c r="AA2125" s="6"/>
      <c r="AB2125" s="4"/>
      <c r="AC2125" s="5"/>
      <c r="AD2125" s="5"/>
      <c r="AE2125" s="5"/>
      <c r="AF2125" s="4"/>
      <c r="AG2125" s="3"/>
      <c r="AI2125" s="1"/>
      <c r="AK2125" s="1"/>
      <c r="AL2125" s="1"/>
      <c r="AM2125" s="1"/>
      <c r="AN2125" s="1"/>
      <c r="AO2125" s="1"/>
      <c r="AP2125" s="1"/>
      <c r="AQ2125" s="1"/>
      <c r="AR2125" s="1"/>
      <c r="AS2125" s="1"/>
      <c r="AT2125" s="1"/>
      <c r="AU2125" s="1"/>
      <c r="AV2125" s="1"/>
      <c r="AW2125" s="1"/>
      <c r="AX2125" s="1"/>
      <c r="AY2125" s="1"/>
      <c r="AZ2125" s="1"/>
      <c r="BA2125" s="1"/>
      <c r="BB2125" s="1"/>
      <c r="BC2125" s="1"/>
      <c r="BD2125" s="1"/>
      <c r="BE2125" s="1"/>
      <c r="BF2125" s="1"/>
      <c r="BG2125" s="1"/>
      <c r="BH2125" s="1"/>
      <c r="BI2125" s="1"/>
      <c r="BJ2125" s="1"/>
      <c r="BK2125" s="1"/>
      <c r="BL2125" s="1"/>
      <c r="BM2125" s="1"/>
      <c r="BN2125" s="1"/>
      <c r="BO2125" s="1"/>
      <c r="BP2125" s="1"/>
      <c r="BQ2125" s="1"/>
      <c r="BR2125" s="1"/>
      <c r="BS2125" s="1"/>
      <c r="BT2125" s="1"/>
      <c r="BU2125" s="1"/>
      <c r="BV2125" s="1"/>
      <c r="BW2125" s="1"/>
      <c r="BX2125" s="1"/>
      <c r="BY2125" s="1"/>
      <c r="BZ2125" s="1"/>
      <c r="CA2125" s="1"/>
      <c r="CB2125" s="1"/>
      <c r="CC2125" s="1"/>
      <c r="CD2125" s="1"/>
      <c r="CE2125" s="1"/>
      <c r="CF2125" s="1"/>
    </row>
    <row r="2126" spans="1:84" s="2" customFormat="1" x14ac:dyDescent="0.25">
      <c r="A2126" s="12"/>
      <c r="C2126" s="3"/>
      <c r="D2126" s="11"/>
      <c r="F2126" s="9"/>
      <c r="G2126" s="13"/>
      <c r="N2126" s="9"/>
      <c r="T2126" s="8"/>
      <c r="U2126" s="14"/>
      <c r="V2126" s="7"/>
      <c r="W2126" s="6"/>
      <c r="X2126" s="6"/>
      <c r="Y2126" s="6"/>
      <c r="Z2126" s="6"/>
      <c r="AA2126" s="6"/>
      <c r="AB2126" s="4"/>
      <c r="AC2126" s="5"/>
      <c r="AD2126" s="5"/>
      <c r="AE2126" s="5"/>
      <c r="AF2126" s="4"/>
      <c r="AG2126" s="3"/>
      <c r="AI2126" s="1"/>
      <c r="AK2126" s="1"/>
      <c r="AL2126" s="1"/>
      <c r="AM2126" s="1"/>
      <c r="AN2126" s="1"/>
      <c r="AO2126" s="1"/>
      <c r="AP2126" s="1"/>
      <c r="AQ2126" s="1"/>
      <c r="AR2126" s="1"/>
      <c r="AS2126" s="1"/>
      <c r="AT2126" s="1"/>
      <c r="AU2126" s="1"/>
      <c r="AV2126" s="1"/>
      <c r="AW2126" s="1"/>
      <c r="AX2126" s="1"/>
      <c r="AY2126" s="1"/>
      <c r="AZ2126" s="1"/>
      <c r="BA2126" s="1"/>
      <c r="BB2126" s="1"/>
      <c r="BC2126" s="1"/>
      <c r="BD2126" s="1"/>
      <c r="BE2126" s="1"/>
      <c r="BF2126" s="1"/>
      <c r="BG2126" s="1"/>
      <c r="BH2126" s="1"/>
      <c r="BI2126" s="1"/>
      <c r="BJ2126" s="1"/>
      <c r="BK2126" s="1"/>
      <c r="BL2126" s="1"/>
      <c r="BM2126" s="1"/>
      <c r="BN2126" s="1"/>
      <c r="BO2126" s="1"/>
      <c r="BP2126" s="1"/>
      <c r="BQ2126" s="1"/>
      <c r="BR2126" s="1"/>
      <c r="BS2126" s="1"/>
      <c r="BT2126" s="1"/>
      <c r="BU2126" s="1"/>
      <c r="BV2126" s="1"/>
      <c r="BW2126" s="1"/>
      <c r="BX2126" s="1"/>
      <c r="BY2126" s="1"/>
      <c r="BZ2126" s="1"/>
      <c r="CA2126" s="1"/>
      <c r="CB2126" s="1"/>
      <c r="CC2126" s="1"/>
      <c r="CD2126" s="1"/>
      <c r="CE2126" s="1"/>
      <c r="CF2126" s="1"/>
    </row>
    <row r="2127" spans="1:84" s="2" customFormat="1" x14ac:dyDescent="0.25">
      <c r="A2127" s="12"/>
      <c r="C2127" s="3"/>
      <c r="D2127" s="11"/>
      <c r="F2127" s="9"/>
      <c r="G2127" s="13"/>
      <c r="N2127" s="9"/>
      <c r="T2127" s="8"/>
      <c r="U2127" s="14"/>
      <c r="V2127" s="7"/>
      <c r="W2127" s="6"/>
      <c r="X2127" s="6"/>
      <c r="Y2127" s="6"/>
      <c r="Z2127" s="6"/>
      <c r="AA2127" s="6"/>
      <c r="AB2127" s="4"/>
      <c r="AC2127" s="5"/>
      <c r="AD2127" s="5"/>
      <c r="AE2127" s="5"/>
      <c r="AF2127" s="4"/>
      <c r="AG2127" s="3"/>
      <c r="AI2127" s="1"/>
      <c r="AK2127" s="1"/>
      <c r="AL2127" s="1"/>
      <c r="AM2127" s="1"/>
      <c r="AN2127" s="1"/>
      <c r="AO2127" s="1"/>
      <c r="AP2127" s="1"/>
      <c r="AQ2127" s="1"/>
      <c r="AR2127" s="1"/>
      <c r="AS2127" s="1"/>
      <c r="AT2127" s="1"/>
      <c r="AU2127" s="1"/>
      <c r="AV2127" s="1"/>
      <c r="AW2127" s="1"/>
      <c r="AX2127" s="1"/>
      <c r="AY2127" s="1"/>
      <c r="AZ2127" s="1"/>
      <c r="BA2127" s="1"/>
      <c r="BB2127" s="1"/>
      <c r="BC2127" s="1"/>
      <c r="BD2127" s="1"/>
      <c r="BE2127" s="1"/>
      <c r="BF2127" s="1"/>
      <c r="BG2127" s="1"/>
      <c r="BH2127" s="1"/>
      <c r="BI2127" s="1"/>
      <c r="BJ2127" s="1"/>
      <c r="BK2127" s="1"/>
      <c r="BL2127" s="1"/>
      <c r="BM2127" s="1"/>
      <c r="BN2127" s="1"/>
      <c r="BO2127" s="1"/>
      <c r="BP2127" s="1"/>
      <c r="BQ2127" s="1"/>
      <c r="BR2127" s="1"/>
      <c r="BS2127" s="1"/>
      <c r="BT2127" s="1"/>
      <c r="BU2127" s="1"/>
      <c r="BV2127" s="1"/>
      <c r="BW2127" s="1"/>
      <c r="BX2127" s="1"/>
      <c r="BY2127" s="1"/>
      <c r="BZ2127" s="1"/>
      <c r="CA2127" s="1"/>
      <c r="CB2127" s="1"/>
      <c r="CC2127" s="1"/>
      <c r="CD2127" s="1"/>
      <c r="CE2127" s="1"/>
      <c r="CF2127" s="1"/>
    </row>
    <row r="2128" spans="1:84" s="2" customFormat="1" x14ac:dyDescent="0.25">
      <c r="A2128" s="12"/>
      <c r="C2128" s="3"/>
      <c r="D2128" s="11"/>
      <c r="F2128" s="9"/>
      <c r="G2128" s="13"/>
      <c r="N2128" s="9"/>
      <c r="T2128" s="8"/>
      <c r="U2128" s="14"/>
      <c r="V2128" s="7"/>
      <c r="W2128" s="6"/>
      <c r="X2128" s="6"/>
      <c r="Y2128" s="6"/>
      <c r="Z2128" s="6"/>
      <c r="AA2128" s="6"/>
      <c r="AB2128" s="4"/>
      <c r="AC2128" s="5"/>
      <c r="AD2128" s="5"/>
      <c r="AE2128" s="5"/>
      <c r="AF2128" s="4"/>
      <c r="AG2128" s="3"/>
      <c r="AI2128" s="1"/>
      <c r="AK2128" s="1"/>
      <c r="AL2128" s="1"/>
      <c r="AM2128" s="1"/>
      <c r="AN2128" s="1"/>
      <c r="AO2128" s="1"/>
      <c r="AP2128" s="1"/>
      <c r="AQ2128" s="1"/>
      <c r="AR2128" s="1"/>
      <c r="AS2128" s="1"/>
      <c r="AT2128" s="1"/>
      <c r="AU2128" s="1"/>
      <c r="AV2128" s="1"/>
      <c r="AW2128" s="1"/>
      <c r="AX2128" s="1"/>
      <c r="AY2128" s="1"/>
      <c r="AZ2128" s="1"/>
      <c r="BA2128" s="1"/>
      <c r="BB2128" s="1"/>
      <c r="BC2128" s="1"/>
      <c r="BD2128" s="1"/>
      <c r="BE2128" s="1"/>
      <c r="BF2128" s="1"/>
      <c r="BG2128" s="1"/>
      <c r="BH2128" s="1"/>
      <c r="BI2128" s="1"/>
      <c r="BJ2128" s="1"/>
      <c r="BK2128" s="1"/>
      <c r="BL2128" s="1"/>
      <c r="BM2128" s="1"/>
      <c r="BN2128" s="1"/>
      <c r="BO2128" s="1"/>
      <c r="BP2128" s="1"/>
      <c r="BQ2128" s="1"/>
      <c r="BR2128" s="1"/>
      <c r="BS2128" s="1"/>
      <c r="BT2128" s="1"/>
      <c r="BU2128" s="1"/>
      <c r="BV2128" s="1"/>
      <c r="BW2128" s="1"/>
      <c r="BX2128" s="1"/>
      <c r="BY2128" s="1"/>
      <c r="BZ2128" s="1"/>
      <c r="CA2128" s="1"/>
      <c r="CB2128" s="1"/>
      <c r="CC2128" s="1"/>
      <c r="CD2128" s="1"/>
      <c r="CE2128" s="1"/>
      <c r="CF2128" s="1"/>
    </row>
    <row r="2129" spans="1:84" s="2" customFormat="1" x14ac:dyDescent="0.25">
      <c r="A2129" s="12"/>
      <c r="C2129" s="3"/>
      <c r="D2129" s="11"/>
      <c r="F2129" s="9"/>
      <c r="G2129" s="13"/>
      <c r="N2129" s="9"/>
      <c r="T2129" s="8"/>
      <c r="U2129" s="14"/>
      <c r="V2129" s="7"/>
      <c r="W2129" s="6"/>
      <c r="X2129" s="6"/>
      <c r="Y2129" s="6"/>
      <c r="Z2129" s="6"/>
      <c r="AA2129" s="6"/>
      <c r="AB2129" s="4"/>
      <c r="AC2129" s="5"/>
      <c r="AD2129" s="5"/>
      <c r="AE2129" s="5"/>
      <c r="AF2129" s="4"/>
      <c r="AG2129" s="3"/>
      <c r="AI2129" s="1"/>
      <c r="AK2129" s="1"/>
      <c r="AL2129" s="1"/>
      <c r="AM2129" s="1"/>
      <c r="AN2129" s="1"/>
      <c r="AO2129" s="1"/>
      <c r="AP2129" s="1"/>
      <c r="AQ2129" s="1"/>
      <c r="AR2129" s="1"/>
      <c r="AS2129" s="1"/>
      <c r="AT2129" s="1"/>
      <c r="AU2129" s="1"/>
      <c r="AV2129" s="1"/>
      <c r="AW2129" s="1"/>
      <c r="AX2129" s="1"/>
      <c r="AY2129" s="1"/>
      <c r="AZ2129" s="1"/>
      <c r="BA2129" s="1"/>
      <c r="BB2129" s="1"/>
      <c r="BC2129" s="1"/>
      <c r="BD2129" s="1"/>
      <c r="BE2129" s="1"/>
      <c r="BF2129" s="1"/>
      <c r="BG2129" s="1"/>
      <c r="BH2129" s="1"/>
      <c r="BI2129" s="1"/>
      <c r="BJ2129" s="1"/>
      <c r="BK2129" s="1"/>
      <c r="BL2129" s="1"/>
      <c r="BM2129" s="1"/>
      <c r="BN2129" s="1"/>
      <c r="BO2129" s="1"/>
      <c r="BP2129" s="1"/>
      <c r="BQ2129" s="1"/>
      <c r="BR2129" s="1"/>
      <c r="BS2129" s="1"/>
      <c r="BT2129" s="1"/>
      <c r="BU2129" s="1"/>
      <c r="BV2129" s="1"/>
      <c r="BW2129" s="1"/>
      <c r="BX2129" s="1"/>
      <c r="BY2129" s="1"/>
      <c r="BZ2129" s="1"/>
      <c r="CA2129" s="1"/>
      <c r="CB2129" s="1"/>
      <c r="CC2129" s="1"/>
      <c r="CD2129" s="1"/>
      <c r="CE2129" s="1"/>
      <c r="CF2129" s="1"/>
    </row>
    <row r="2130" spans="1:84" s="2" customFormat="1" x14ac:dyDescent="0.25">
      <c r="A2130" s="12"/>
      <c r="C2130" s="3"/>
      <c r="D2130" s="11"/>
      <c r="F2130" s="9"/>
      <c r="G2130" s="13"/>
      <c r="N2130" s="9"/>
      <c r="T2130" s="8"/>
      <c r="U2130" s="14"/>
      <c r="V2130" s="7"/>
      <c r="W2130" s="6"/>
      <c r="X2130" s="6"/>
      <c r="Y2130" s="6"/>
      <c r="Z2130" s="6"/>
      <c r="AA2130" s="6"/>
      <c r="AB2130" s="4"/>
      <c r="AC2130" s="5"/>
      <c r="AD2130" s="5"/>
      <c r="AE2130" s="5"/>
      <c r="AF2130" s="4"/>
      <c r="AG2130" s="3"/>
      <c r="AI2130" s="1"/>
      <c r="AK2130" s="1"/>
      <c r="AL2130" s="1"/>
      <c r="AM2130" s="1"/>
      <c r="AN2130" s="1"/>
      <c r="AO2130" s="1"/>
      <c r="AP2130" s="1"/>
      <c r="AQ2130" s="1"/>
      <c r="AR2130" s="1"/>
      <c r="AS2130" s="1"/>
      <c r="AT2130" s="1"/>
      <c r="AU2130" s="1"/>
      <c r="AV2130" s="1"/>
      <c r="AW2130" s="1"/>
      <c r="AX2130" s="1"/>
      <c r="AY2130" s="1"/>
      <c r="AZ2130" s="1"/>
      <c r="BA2130" s="1"/>
      <c r="BB2130" s="1"/>
      <c r="BC2130" s="1"/>
      <c r="BD2130" s="1"/>
      <c r="BE2130" s="1"/>
      <c r="BF2130" s="1"/>
      <c r="BG2130" s="1"/>
      <c r="BH2130" s="1"/>
      <c r="BI2130" s="1"/>
      <c r="BJ2130" s="1"/>
      <c r="BK2130" s="1"/>
      <c r="BL2130" s="1"/>
      <c r="BM2130" s="1"/>
      <c r="BN2130" s="1"/>
      <c r="BO2130" s="1"/>
      <c r="BP2130" s="1"/>
      <c r="BQ2130" s="1"/>
      <c r="BR2130" s="1"/>
      <c r="BS2130" s="1"/>
      <c r="BT2130" s="1"/>
      <c r="BU2130" s="1"/>
      <c r="BV2130" s="1"/>
      <c r="BW2130" s="1"/>
      <c r="BX2130" s="1"/>
      <c r="BY2130" s="1"/>
      <c r="BZ2130" s="1"/>
      <c r="CA2130" s="1"/>
      <c r="CB2130" s="1"/>
      <c r="CC2130" s="1"/>
      <c r="CD2130" s="1"/>
      <c r="CE2130" s="1"/>
      <c r="CF2130" s="1"/>
    </row>
    <row r="2131" spans="1:84" s="2" customFormat="1" x14ac:dyDescent="0.25">
      <c r="A2131" s="12"/>
      <c r="C2131" s="3"/>
      <c r="D2131" s="11"/>
      <c r="F2131" s="9"/>
      <c r="G2131" s="13"/>
      <c r="N2131" s="9"/>
      <c r="T2131" s="8"/>
      <c r="U2131" s="14"/>
      <c r="V2131" s="7"/>
      <c r="W2131" s="6"/>
      <c r="X2131" s="6"/>
      <c r="Y2131" s="6"/>
      <c r="Z2131" s="6"/>
      <c r="AA2131" s="6"/>
      <c r="AB2131" s="4"/>
      <c r="AC2131" s="5"/>
      <c r="AD2131" s="5"/>
      <c r="AE2131" s="5"/>
      <c r="AF2131" s="4"/>
      <c r="AG2131" s="3"/>
      <c r="AI2131" s="1"/>
      <c r="AK2131" s="1"/>
      <c r="AL2131" s="1"/>
      <c r="AM2131" s="1"/>
      <c r="AN2131" s="1"/>
      <c r="AO2131" s="1"/>
      <c r="AP2131" s="1"/>
      <c r="AQ2131" s="1"/>
      <c r="AR2131" s="1"/>
      <c r="AS2131" s="1"/>
      <c r="AT2131" s="1"/>
      <c r="AU2131" s="1"/>
      <c r="AV2131" s="1"/>
      <c r="AW2131" s="1"/>
      <c r="AX2131" s="1"/>
      <c r="AY2131" s="1"/>
      <c r="AZ2131" s="1"/>
      <c r="BA2131" s="1"/>
      <c r="BB2131" s="1"/>
      <c r="BC2131" s="1"/>
      <c r="BD2131" s="1"/>
      <c r="BE2131" s="1"/>
      <c r="BF2131" s="1"/>
      <c r="BG2131" s="1"/>
      <c r="BH2131" s="1"/>
      <c r="BI2131" s="1"/>
      <c r="BJ2131" s="1"/>
      <c r="BK2131" s="1"/>
      <c r="BL2131" s="1"/>
      <c r="BM2131" s="1"/>
      <c r="BN2131" s="1"/>
      <c r="BO2131" s="1"/>
      <c r="BP2131" s="1"/>
      <c r="BQ2131" s="1"/>
      <c r="BR2131" s="1"/>
      <c r="BS2131" s="1"/>
      <c r="BT2131" s="1"/>
      <c r="BU2131" s="1"/>
      <c r="BV2131" s="1"/>
      <c r="BW2131" s="1"/>
      <c r="BX2131" s="1"/>
      <c r="BY2131" s="1"/>
      <c r="BZ2131" s="1"/>
      <c r="CA2131" s="1"/>
      <c r="CB2131" s="1"/>
      <c r="CC2131" s="1"/>
      <c r="CD2131" s="1"/>
      <c r="CE2131" s="1"/>
      <c r="CF2131" s="1"/>
    </row>
    <row r="2132" spans="1:84" s="2" customFormat="1" x14ac:dyDescent="0.25">
      <c r="A2132" s="12"/>
      <c r="C2132" s="3"/>
      <c r="D2132" s="11"/>
      <c r="F2132" s="9"/>
      <c r="G2132" s="13"/>
      <c r="N2132" s="9"/>
      <c r="T2132" s="8"/>
      <c r="U2132" s="14"/>
      <c r="V2132" s="7"/>
      <c r="W2132" s="6"/>
      <c r="X2132" s="6"/>
      <c r="Y2132" s="6"/>
      <c r="Z2132" s="6"/>
      <c r="AA2132" s="6"/>
      <c r="AB2132" s="4"/>
      <c r="AC2132" s="5"/>
      <c r="AD2132" s="5"/>
      <c r="AE2132" s="5"/>
      <c r="AF2132" s="4"/>
      <c r="AG2132" s="3"/>
      <c r="AI2132" s="1"/>
      <c r="AK2132" s="1"/>
      <c r="AL2132" s="1"/>
      <c r="AM2132" s="1"/>
      <c r="AN2132" s="1"/>
      <c r="AO2132" s="1"/>
      <c r="AP2132" s="1"/>
      <c r="AQ2132" s="1"/>
      <c r="AR2132" s="1"/>
      <c r="AS2132" s="1"/>
      <c r="AT2132" s="1"/>
      <c r="AU2132" s="1"/>
      <c r="AV2132" s="1"/>
      <c r="AW2132" s="1"/>
      <c r="AX2132" s="1"/>
      <c r="AY2132" s="1"/>
      <c r="AZ2132" s="1"/>
      <c r="BA2132" s="1"/>
      <c r="BB2132" s="1"/>
      <c r="BC2132" s="1"/>
      <c r="BD2132" s="1"/>
      <c r="BE2132" s="1"/>
      <c r="BF2132" s="1"/>
      <c r="BG2132" s="1"/>
      <c r="BH2132" s="1"/>
      <c r="BI2132" s="1"/>
      <c r="BJ2132" s="1"/>
      <c r="BK2132" s="1"/>
      <c r="BL2132" s="1"/>
      <c r="BM2132" s="1"/>
      <c r="BN2132" s="1"/>
      <c r="BO2132" s="1"/>
      <c r="BP2132" s="1"/>
      <c r="BQ2132" s="1"/>
      <c r="BR2132" s="1"/>
      <c r="BS2132" s="1"/>
      <c r="BT2132" s="1"/>
      <c r="BU2132" s="1"/>
      <c r="BV2132" s="1"/>
      <c r="BW2132" s="1"/>
      <c r="BX2132" s="1"/>
      <c r="BY2132" s="1"/>
      <c r="BZ2132" s="1"/>
      <c r="CA2132" s="1"/>
      <c r="CB2132" s="1"/>
      <c r="CC2132" s="1"/>
      <c r="CD2132" s="1"/>
      <c r="CE2132" s="1"/>
      <c r="CF2132" s="1"/>
    </row>
    <row r="2133" spans="1:84" s="2" customFormat="1" x14ac:dyDescent="0.25">
      <c r="A2133" s="12"/>
      <c r="C2133" s="3"/>
      <c r="D2133" s="11"/>
      <c r="F2133" s="9"/>
      <c r="G2133" s="13"/>
      <c r="N2133" s="9"/>
      <c r="T2133" s="8"/>
      <c r="U2133" s="14"/>
      <c r="V2133" s="7"/>
      <c r="W2133" s="6"/>
      <c r="X2133" s="6"/>
      <c r="Y2133" s="6"/>
      <c r="Z2133" s="6"/>
      <c r="AA2133" s="6"/>
      <c r="AB2133" s="4"/>
      <c r="AC2133" s="5"/>
      <c r="AD2133" s="5"/>
      <c r="AE2133" s="5"/>
      <c r="AF2133" s="4"/>
      <c r="AG2133" s="3"/>
      <c r="AI2133" s="1"/>
      <c r="AK2133" s="1"/>
      <c r="AL2133" s="1"/>
      <c r="AM2133" s="1"/>
      <c r="AN2133" s="1"/>
      <c r="AO2133" s="1"/>
      <c r="AP2133" s="1"/>
      <c r="AQ2133" s="1"/>
      <c r="AR2133" s="1"/>
      <c r="AS2133" s="1"/>
      <c r="AT2133" s="1"/>
      <c r="AU2133" s="1"/>
      <c r="AV2133" s="1"/>
      <c r="AW2133" s="1"/>
      <c r="AX2133" s="1"/>
      <c r="AY2133" s="1"/>
      <c r="AZ2133" s="1"/>
      <c r="BA2133" s="1"/>
      <c r="BB2133" s="1"/>
      <c r="BC2133" s="1"/>
      <c r="BD2133" s="1"/>
      <c r="BE2133" s="1"/>
      <c r="BF2133" s="1"/>
      <c r="BG2133" s="1"/>
      <c r="BH2133" s="1"/>
      <c r="BI2133" s="1"/>
      <c r="BJ2133" s="1"/>
      <c r="BK2133" s="1"/>
      <c r="BL2133" s="1"/>
      <c r="BM2133" s="1"/>
      <c r="BN2133" s="1"/>
      <c r="BO2133" s="1"/>
      <c r="BP2133" s="1"/>
      <c r="BQ2133" s="1"/>
      <c r="BR2133" s="1"/>
      <c r="BS2133" s="1"/>
      <c r="BT2133" s="1"/>
      <c r="BU2133" s="1"/>
      <c r="BV2133" s="1"/>
      <c r="BW2133" s="1"/>
      <c r="BX2133" s="1"/>
      <c r="BY2133" s="1"/>
      <c r="BZ2133" s="1"/>
      <c r="CA2133" s="1"/>
      <c r="CB2133" s="1"/>
      <c r="CC2133" s="1"/>
      <c r="CD2133" s="1"/>
      <c r="CE2133" s="1"/>
      <c r="CF2133" s="1"/>
    </row>
    <row r="2134" spans="1:84" s="2" customFormat="1" x14ac:dyDescent="0.25">
      <c r="A2134" s="12"/>
      <c r="C2134" s="3"/>
      <c r="D2134" s="11"/>
      <c r="F2134" s="9"/>
      <c r="G2134" s="13"/>
      <c r="N2134" s="9"/>
      <c r="T2134" s="8"/>
      <c r="U2134" s="14"/>
      <c r="V2134" s="7"/>
      <c r="W2134" s="6"/>
      <c r="X2134" s="6"/>
      <c r="Y2134" s="6"/>
      <c r="Z2134" s="6"/>
      <c r="AA2134" s="6"/>
      <c r="AB2134" s="4"/>
      <c r="AC2134" s="5"/>
      <c r="AD2134" s="5"/>
      <c r="AE2134" s="5"/>
      <c r="AF2134" s="4"/>
      <c r="AG2134" s="3"/>
      <c r="AI2134" s="1"/>
      <c r="AK2134" s="1"/>
      <c r="AL2134" s="1"/>
      <c r="AM2134" s="1"/>
      <c r="AN2134" s="1"/>
      <c r="AO2134" s="1"/>
      <c r="AP2134" s="1"/>
      <c r="AQ2134" s="1"/>
      <c r="AR2134" s="1"/>
      <c r="AS2134" s="1"/>
      <c r="AT2134" s="1"/>
      <c r="AU2134" s="1"/>
      <c r="AV2134" s="1"/>
      <c r="AW2134" s="1"/>
      <c r="AX2134" s="1"/>
      <c r="AY2134" s="1"/>
      <c r="AZ2134" s="1"/>
      <c r="BA2134" s="1"/>
      <c r="BB2134" s="1"/>
      <c r="BC2134" s="1"/>
      <c r="BD2134" s="1"/>
      <c r="BE2134" s="1"/>
      <c r="BF2134" s="1"/>
      <c r="BG2134" s="1"/>
      <c r="BH2134" s="1"/>
      <c r="BI2134" s="1"/>
      <c r="BJ2134" s="1"/>
      <c r="BK2134" s="1"/>
      <c r="BL2134" s="1"/>
      <c r="BM2134" s="1"/>
      <c r="BN2134" s="1"/>
      <c r="BO2134" s="1"/>
      <c r="BP2134" s="1"/>
      <c r="BQ2134" s="1"/>
      <c r="BR2134" s="1"/>
      <c r="BS2134" s="1"/>
      <c r="BT2134" s="1"/>
      <c r="BU2134" s="1"/>
      <c r="BV2134" s="1"/>
      <c r="BW2134" s="1"/>
      <c r="BX2134" s="1"/>
      <c r="BY2134" s="1"/>
      <c r="BZ2134" s="1"/>
      <c r="CA2134" s="1"/>
      <c r="CB2134" s="1"/>
      <c r="CC2134" s="1"/>
      <c r="CD2134" s="1"/>
      <c r="CE2134" s="1"/>
      <c r="CF2134" s="1"/>
    </row>
    <row r="2135" spans="1:84" s="2" customFormat="1" x14ac:dyDescent="0.25">
      <c r="A2135" s="12"/>
      <c r="C2135" s="3"/>
      <c r="D2135" s="11"/>
      <c r="F2135" s="9"/>
      <c r="G2135" s="13"/>
      <c r="N2135" s="9"/>
      <c r="T2135" s="8"/>
      <c r="U2135" s="14"/>
      <c r="V2135" s="7"/>
      <c r="W2135" s="6"/>
      <c r="X2135" s="6"/>
      <c r="Y2135" s="6"/>
      <c r="Z2135" s="6"/>
      <c r="AA2135" s="6"/>
      <c r="AB2135" s="4"/>
      <c r="AC2135" s="5"/>
      <c r="AD2135" s="5"/>
      <c r="AE2135" s="5"/>
      <c r="AF2135" s="4"/>
      <c r="AG2135" s="3"/>
      <c r="AI2135" s="1"/>
      <c r="AK2135" s="1"/>
      <c r="AL2135" s="1"/>
      <c r="AM2135" s="1"/>
      <c r="AN2135" s="1"/>
      <c r="AO2135" s="1"/>
      <c r="AP2135" s="1"/>
      <c r="AQ2135" s="1"/>
      <c r="AR2135" s="1"/>
      <c r="AS2135" s="1"/>
      <c r="AT2135" s="1"/>
      <c r="AU2135" s="1"/>
      <c r="AV2135" s="1"/>
      <c r="AW2135" s="1"/>
      <c r="AX2135" s="1"/>
      <c r="AY2135" s="1"/>
      <c r="AZ2135" s="1"/>
      <c r="BA2135" s="1"/>
      <c r="BB2135" s="1"/>
      <c r="BC2135" s="1"/>
      <c r="BD2135" s="1"/>
      <c r="BE2135" s="1"/>
      <c r="BF2135" s="1"/>
      <c r="BG2135" s="1"/>
      <c r="BH2135" s="1"/>
      <c r="BI2135" s="1"/>
      <c r="BJ2135" s="1"/>
      <c r="BK2135" s="1"/>
      <c r="BL2135" s="1"/>
      <c r="BM2135" s="1"/>
      <c r="BN2135" s="1"/>
      <c r="BO2135" s="1"/>
      <c r="BP2135" s="1"/>
      <c r="BQ2135" s="1"/>
      <c r="BR2135" s="1"/>
      <c r="BS2135" s="1"/>
      <c r="BT2135" s="1"/>
      <c r="BU2135" s="1"/>
      <c r="BV2135" s="1"/>
      <c r="BW2135" s="1"/>
      <c r="BX2135" s="1"/>
      <c r="BY2135" s="1"/>
      <c r="BZ2135" s="1"/>
      <c r="CA2135" s="1"/>
      <c r="CB2135" s="1"/>
      <c r="CC2135" s="1"/>
      <c r="CD2135" s="1"/>
      <c r="CE2135" s="1"/>
      <c r="CF2135" s="1"/>
    </row>
    <row r="2136" spans="1:84" s="2" customFormat="1" x14ac:dyDescent="0.25">
      <c r="A2136" s="12"/>
      <c r="C2136" s="3"/>
      <c r="D2136" s="11"/>
      <c r="F2136" s="9"/>
      <c r="G2136" s="13"/>
      <c r="N2136" s="9"/>
      <c r="T2136" s="8"/>
      <c r="U2136" s="14"/>
      <c r="V2136" s="7"/>
      <c r="W2136" s="6"/>
      <c r="X2136" s="6"/>
      <c r="Y2136" s="6"/>
      <c r="Z2136" s="6"/>
      <c r="AA2136" s="6"/>
      <c r="AB2136" s="4"/>
      <c r="AC2136" s="5"/>
      <c r="AD2136" s="5"/>
      <c r="AE2136" s="5"/>
      <c r="AF2136" s="4"/>
      <c r="AG2136" s="3"/>
      <c r="AI2136" s="1"/>
      <c r="AK2136" s="1"/>
      <c r="AL2136" s="1"/>
      <c r="AM2136" s="1"/>
      <c r="AN2136" s="1"/>
      <c r="AO2136" s="1"/>
      <c r="AP2136" s="1"/>
      <c r="AQ2136" s="1"/>
      <c r="AR2136" s="1"/>
      <c r="AS2136" s="1"/>
      <c r="AT2136" s="1"/>
      <c r="AU2136" s="1"/>
      <c r="AV2136" s="1"/>
      <c r="AW2136" s="1"/>
      <c r="AX2136" s="1"/>
      <c r="AY2136" s="1"/>
      <c r="AZ2136" s="1"/>
      <c r="BA2136" s="1"/>
      <c r="BB2136" s="1"/>
      <c r="BC2136" s="1"/>
      <c r="BD2136" s="1"/>
      <c r="BE2136" s="1"/>
      <c r="BF2136" s="1"/>
      <c r="BG2136" s="1"/>
      <c r="BH2136" s="1"/>
      <c r="BI2136" s="1"/>
      <c r="BJ2136" s="1"/>
      <c r="BK2136" s="1"/>
      <c r="BL2136" s="1"/>
      <c r="BM2136" s="1"/>
      <c r="BN2136" s="1"/>
      <c r="BO2136" s="1"/>
      <c r="BP2136" s="1"/>
      <c r="BQ2136" s="1"/>
      <c r="BR2136" s="1"/>
      <c r="BS2136" s="1"/>
      <c r="BT2136" s="1"/>
      <c r="BU2136" s="1"/>
      <c r="BV2136" s="1"/>
      <c r="BW2136" s="1"/>
      <c r="BX2136" s="1"/>
      <c r="BY2136" s="1"/>
      <c r="BZ2136" s="1"/>
      <c r="CA2136" s="1"/>
      <c r="CB2136" s="1"/>
      <c r="CC2136" s="1"/>
      <c r="CD2136" s="1"/>
      <c r="CE2136" s="1"/>
      <c r="CF2136" s="1"/>
    </row>
    <row r="2137" spans="1:84" s="2" customFormat="1" x14ac:dyDescent="0.25">
      <c r="A2137" s="12"/>
      <c r="C2137" s="3"/>
      <c r="D2137" s="11"/>
      <c r="F2137" s="9"/>
      <c r="G2137" s="13"/>
      <c r="N2137" s="9"/>
      <c r="T2137" s="8"/>
      <c r="U2137" s="14"/>
      <c r="V2137" s="7"/>
      <c r="W2137" s="6"/>
      <c r="X2137" s="6"/>
      <c r="Y2137" s="6"/>
      <c r="Z2137" s="6"/>
      <c r="AA2137" s="6"/>
      <c r="AB2137" s="4"/>
      <c r="AC2137" s="5"/>
      <c r="AD2137" s="5"/>
      <c r="AE2137" s="5"/>
      <c r="AF2137" s="4"/>
      <c r="AG2137" s="3"/>
      <c r="AI2137" s="1"/>
      <c r="AK2137" s="1"/>
      <c r="AL2137" s="1"/>
      <c r="AM2137" s="1"/>
      <c r="AN2137" s="1"/>
      <c r="AO2137" s="1"/>
      <c r="AP2137" s="1"/>
      <c r="AQ2137" s="1"/>
      <c r="AR2137" s="1"/>
      <c r="AS2137" s="1"/>
      <c r="AT2137" s="1"/>
      <c r="AU2137" s="1"/>
      <c r="AV2137" s="1"/>
      <c r="AW2137" s="1"/>
      <c r="AX2137" s="1"/>
      <c r="AY2137" s="1"/>
      <c r="AZ2137" s="1"/>
      <c r="BA2137" s="1"/>
      <c r="BB2137" s="1"/>
      <c r="BC2137" s="1"/>
      <c r="BD2137" s="1"/>
      <c r="BE2137" s="1"/>
      <c r="BF2137" s="1"/>
      <c r="BG2137" s="1"/>
      <c r="BH2137" s="1"/>
      <c r="BI2137" s="1"/>
      <c r="BJ2137" s="1"/>
      <c r="BK2137" s="1"/>
      <c r="BL2137" s="1"/>
      <c r="BM2137" s="1"/>
      <c r="BN2137" s="1"/>
      <c r="BO2137" s="1"/>
      <c r="BP2137" s="1"/>
      <c r="BQ2137" s="1"/>
      <c r="BR2137" s="1"/>
      <c r="BS2137" s="1"/>
      <c r="BT2137" s="1"/>
      <c r="BU2137" s="1"/>
      <c r="BV2137" s="1"/>
      <c r="BW2137" s="1"/>
      <c r="BX2137" s="1"/>
      <c r="BY2137" s="1"/>
      <c r="BZ2137" s="1"/>
      <c r="CA2137" s="1"/>
      <c r="CB2137" s="1"/>
      <c r="CC2137" s="1"/>
      <c r="CD2137" s="1"/>
      <c r="CE2137" s="1"/>
      <c r="CF2137" s="1"/>
    </row>
    <row r="2138" spans="1:84" s="2" customFormat="1" x14ac:dyDescent="0.25">
      <c r="A2138" s="12"/>
      <c r="C2138" s="3"/>
      <c r="D2138" s="11"/>
      <c r="F2138" s="9"/>
      <c r="G2138" s="13"/>
      <c r="N2138" s="9"/>
      <c r="T2138" s="8"/>
      <c r="U2138" s="14"/>
      <c r="V2138" s="7"/>
      <c r="W2138" s="6"/>
      <c r="X2138" s="6"/>
      <c r="Y2138" s="6"/>
      <c r="Z2138" s="6"/>
      <c r="AA2138" s="6"/>
      <c r="AB2138" s="4"/>
      <c r="AC2138" s="5"/>
      <c r="AD2138" s="5"/>
      <c r="AE2138" s="5"/>
      <c r="AF2138" s="4"/>
      <c r="AG2138" s="3"/>
      <c r="AI2138" s="1"/>
      <c r="AK2138" s="1"/>
      <c r="AL2138" s="1"/>
      <c r="AM2138" s="1"/>
      <c r="AN2138" s="1"/>
      <c r="AO2138" s="1"/>
      <c r="AP2138" s="1"/>
      <c r="AQ2138" s="1"/>
      <c r="AR2138" s="1"/>
      <c r="AS2138" s="1"/>
      <c r="AT2138" s="1"/>
      <c r="AU2138" s="1"/>
      <c r="AV2138" s="1"/>
      <c r="AW2138" s="1"/>
      <c r="AX2138" s="1"/>
      <c r="AY2138" s="1"/>
      <c r="AZ2138" s="1"/>
      <c r="BA2138" s="1"/>
      <c r="BB2138" s="1"/>
      <c r="BC2138" s="1"/>
      <c r="BD2138" s="1"/>
      <c r="BE2138" s="1"/>
      <c r="BF2138" s="1"/>
      <c r="BG2138" s="1"/>
      <c r="BH2138" s="1"/>
      <c r="BI2138" s="1"/>
      <c r="BJ2138" s="1"/>
      <c r="BK2138" s="1"/>
      <c r="BL2138" s="1"/>
      <c r="BM2138" s="1"/>
      <c r="BN2138" s="1"/>
      <c r="BO2138" s="1"/>
      <c r="BP2138" s="1"/>
      <c r="BQ2138" s="1"/>
      <c r="BR2138" s="1"/>
      <c r="BS2138" s="1"/>
      <c r="BT2138" s="1"/>
      <c r="BU2138" s="1"/>
      <c r="BV2138" s="1"/>
      <c r="BW2138" s="1"/>
      <c r="BX2138" s="1"/>
      <c r="BY2138" s="1"/>
      <c r="BZ2138" s="1"/>
      <c r="CA2138" s="1"/>
      <c r="CB2138" s="1"/>
      <c r="CC2138" s="1"/>
      <c r="CD2138" s="1"/>
      <c r="CE2138" s="1"/>
      <c r="CF2138" s="1"/>
    </row>
    <row r="2139" spans="1:84" s="2" customFormat="1" x14ac:dyDescent="0.25">
      <c r="A2139" s="12"/>
      <c r="C2139" s="3"/>
      <c r="D2139" s="11"/>
      <c r="F2139" s="9"/>
      <c r="G2139" s="13"/>
      <c r="N2139" s="9"/>
      <c r="T2139" s="8"/>
      <c r="U2139" s="14"/>
      <c r="V2139" s="7"/>
      <c r="W2139" s="6"/>
      <c r="X2139" s="6"/>
      <c r="Y2139" s="6"/>
      <c r="Z2139" s="6"/>
      <c r="AA2139" s="6"/>
      <c r="AB2139" s="4"/>
      <c r="AC2139" s="5"/>
      <c r="AD2139" s="5"/>
      <c r="AE2139" s="5"/>
      <c r="AF2139" s="4"/>
      <c r="AG2139" s="3"/>
      <c r="AI2139" s="1"/>
      <c r="AK2139" s="1"/>
      <c r="AL2139" s="1"/>
      <c r="AM2139" s="1"/>
      <c r="AN2139" s="1"/>
      <c r="AO2139" s="1"/>
      <c r="AP2139" s="1"/>
      <c r="AQ2139" s="1"/>
      <c r="AR2139" s="1"/>
      <c r="AS2139" s="1"/>
      <c r="AT2139" s="1"/>
      <c r="AU2139" s="1"/>
      <c r="AV2139" s="1"/>
      <c r="AW2139" s="1"/>
      <c r="AX2139" s="1"/>
      <c r="AY2139" s="1"/>
      <c r="AZ2139" s="1"/>
      <c r="BA2139" s="1"/>
      <c r="BB2139" s="1"/>
      <c r="BC2139" s="1"/>
      <c r="BD2139" s="1"/>
      <c r="BE2139" s="1"/>
      <c r="BF2139" s="1"/>
      <c r="BG2139" s="1"/>
      <c r="BH2139" s="1"/>
      <c r="BI2139" s="1"/>
      <c r="BJ2139" s="1"/>
      <c r="BK2139" s="1"/>
      <c r="BL2139" s="1"/>
      <c r="BM2139" s="1"/>
      <c r="BN2139" s="1"/>
      <c r="BO2139" s="1"/>
      <c r="BP2139" s="1"/>
      <c r="BQ2139" s="1"/>
      <c r="BR2139" s="1"/>
      <c r="BS2139" s="1"/>
      <c r="BT2139" s="1"/>
      <c r="BU2139" s="1"/>
      <c r="BV2139" s="1"/>
      <c r="BW2139" s="1"/>
      <c r="BX2139" s="1"/>
      <c r="BY2139" s="1"/>
      <c r="BZ2139" s="1"/>
      <c r="CA2139" s="1"/>
      <c r="CB2139" s="1"/>
      <c r="CC2139" s="1"/>
      <c r="CD2139" s="1"/>
      <c r="CE2139" s="1"/>
      <c r="CF2139" s="1"/>
    </row>
    <row r="2140" spans="1:84" s="2" customFormat="1" x14ac:dyDescent="0.25">
      <c r="A2140" s="12"/>
      <c r="C2140" s="3"/>
      <c r="D2140" s="11"/>
      <c r="F2140" s="9"/>
      <c r="G2140" s="13"/>
      <c r="N2140" s="9"/>
      <c r="T2140" s="8"/>
      <c r="U2140" s="14"/>
      <c r="V2140" s="7"/>
      <c r="W2140" s="6"/>
      <c r="X2140" s="6"/>
      <c r="Y2140" s="6"/>
      <c r="Z2140" s="6"/>
      <c r="AA2140" s="6"/>
      <c r="AB2140" s="4"/>
      <c r="AC2140" s="5"/>
      <c r="AD2140" s="5"/>
      <c r="AE2140" s="5"/>
      <c r="AF2140" s="4"/>
      <c r="AG2140" s="3"/>
      <c r="AI2140" s="1"/>
      <c r="AK2140" s="1"/>
      <c r="AL2140" s="1"/>
      <c r="AM2140" s="1"/>
      <c r="AN2140" s="1"/>
      <c r="AO2140" s="1"/>
      <c r="AP2140" s="1"/>
      <c r="AQ2140" s="1"/>
      <c r="AR2140" s="1"/>
      <c r="AS2140" s="1"/>
      <c r="AT2140" s="1"/>
      <c r="AU2140" s="1"/>
      <c r="AV2140" s="1"/>
      <c r="AW2140" s="1"/>
      <c r="AX2140" s="1"/>
      <c r="AY2140" s="1"/>
      <c r="AZ2140" s="1"/>
      <c r="BA2140" s="1"/>
      <c r="BB2140" s="1"/>
      <c r="BC2140" s="1"/>
      <c r="BD2140" s="1"/>
      <c r="BE2140" s="1"/>
      <c r="BF2140" s="1"/>
      <c r="BG2140" s="1"/>
      <c r="BH2140" s="1"/>
      <c r="BI2140" s="1"/>
      <c r="BJ2140" s="1"/>
      <c r="BK2140" s="1"/>
      <c r="BL2140" s="1"/>
      <c r="BM2140" s="1"/>
      <c r="BN2140" s="1"/>
      <c r="BO2140" s="1"/>
      <c r="BP2140" s="1"/>
      <c r="BQ2140" s="1"/>
      <c r="BR2140" s="1"/>
      <c r="BS2140" s="1"/>
      <c r="BT2140" s="1"/>
      <c r="BU2140" s="1"/>
      <c r="BV2140" s="1"/>
      <c r="BW2140" s="1"/>
      <c r="BX2140" s="1"/>
      <c r="BY2140" s="1"/>
      <c r="BZ2140" s="1"/>
      <c r="CA2140" s="1"/>
      <c r="CB2140" s="1"/>
      <c r="CC2140" s="1"/>
      <c r="CD2140" s="1"/>
      <c r="CE2140" s="1"/>
      <c r="CF2140" s="1"/>
    </row>
    <row r="2141" spans="1:84" s="2" customFormat="1" x14ac:dyDescent="0.25">
      <c r="A2141" s="12"/>
      <c r="C2141" s="3"/>
      <c r="D2141" s="11"/>
      <c r="F2141" s="9"/>
      <c r="G2141" s="13"/>
      <c r="N2141" s="9"/>
      <c r="T2141" s="8"/>
      <c r="U2141" s="14"/>
      <c r="V2141" s="7"/>
      <c r="W2141" s="6"/>
      <c r="X2141" s="6"/>
      <c r="Y2141" s="6"/>
      <c r="Z2141" s="6"/>
      <c r="AA2141" s="6"/>
      <c r="AB2141" s="4"/>
      <c r="AC2141" s="5"/>
      <c r="AD2141" s="5"/>
      <c r="AE2141" s="5"/>
      <c r="AF2141" s="4"/>
      <c r="AG2141" s="3"/>
      <c r="AI2141" s="1"/>
      <c r="AK2141" s="1"/>
      <c r="AL2141" s="1"/>
      <c r="AM2141" s="1"/>
      <c r="AN2141" s="1"/>
      <c r="AO2141" s="1"/>
      <c r="AP2141" s="1"/>
      <c r="AQ2141" s="1"/>
      <c r="AR2141" s="1"/>
      <c r="AS2141" s="1"/>
      <c r="AT2141" s="1"/>
      <c r="AU2141" s="1"/>
      <c r="AV2141" s="1"/>
      <c r="AW2141" s="1"/>
      <c r="AX2141" s="1"/>
      <c r="AY2141" s="1"/>
      <c r="AZ2141" s="1"/>
      <c r="BA2141" s="1"/>
      <c r="BB2141" s="1"/>
      <c r="BC2141" s="1"/>
      <c r="BD2141" s="1"/>
      <c r="BE2141" s="1"/>
      <c r="BF2141" s="1"/>
      <c r="BG2141" s="1"/>
      <c r="BH2141" s="1"/>
      <c r="BI2141" s="1"/>
      <c r="BJ2141" s="1"/>
      <c r="BK2141" s="1"/>
      <c r="BL2141" s="1"/>
      <c r="BM2141" s="1"/>
      <c r="BN2141" s="1"/>
      <c r="BO2141" s="1"/>
      <c r="BP2141" s="1"/>
      <c r="BQ2141" s="1"/>
      <c r="BR2141" s="1"/>
      <c r="BS2141" s="1"/>
      <c r="BT2141" s="1"/>
      <c r="BU2141" s="1"/>
      <c r="BV2141" s="1"/>
      <c r="BW2141" s="1"/>
      <c r="BX2141" s="1"/>
      <c r="BY2141" s="1"/>
      <c r="BZ2141" s="1"/>
      <c r="CA2141" s="1"/>
      <c r="CB2141" s="1"/>
      <c r="CC2141" s="1"/>
      <c r="CD2141" s="1"/>
      <c r="CE2141" s="1"/>
      <c r="CF2141" s="1"/>
    </row>
    <row r="2142" spans="1:84" s="2" customFormat="1" x14ac:dyDescent="0.25">
      <c r="A2142" s="12"/>
      <c r="C2142" s="3"/>
      <c r="D2142" s="11"/>
      <c r="F2142" s="9"/>
      <c r="G2142" s="13"/>
      <c r="N2142" s="9"/>
      <c r="T2142" s="8"/>
      <c r="U2142" s="14"/>
      <c r="V2142" s="7"/>
      <c r="W2142" s="6"/>
      <c r="X2142" s="6"/>
      <c r="Y2142" s="6"/>
      <c r="Z2142" s="6"/>
      <c r="AA2142" s="6"/>
      <c r="AB2142" s="4"/>
      <c r="AC2142" s="5"/>
      <c r="AD2142" s="5"/>
      <c r="AE2142" s="5"/>
      <c r="AF2142" s="4"/>
      <c r="AG2142" s="3"/>
      <c r="AI2142" s="1"/>
      <c r="AK2142" s="1"/>
      <c r="AL2142" s="1"/>
      <c r="AM2142" s="1"/>
      <c r="AN2142" s="1"/>
      <c r="AO2142" s="1"/>
      <c r="AP2142" s="1"/>
      <c r="AQ2142" s="1"/>
      <c r="AR2142" s="1"/>
      <c r="AS2142" s="1"/>
      <c r="AT2142" s="1"/>
      <c r="AU2142" s="1"/>
      <c r="AV2142" s="1"/>
      <c r="AW2142" s="1"/>
      <c r="AX2142" s="1"/>
      <c r="AY2142" s="1"/>
      <c r="AZ2142" s="1"/>
      <c r="BA2142" s="1"/>
      <c r="BB2142" s="1"/>
      <c r="BC2142" s="1"/>
      <c r="BD2142" s="1"/>
      <c r="BE2142" s="1"/>
      <c r="BF2142" s="1"/>
      <c r="BG2142" s="1"/>
      <c r="BH2142" s="1"/>
      <c r="BI2142" s="1"/>
      <c r="BJ2142" s="1"/>
      <c r="BK2142" s="1"/>
      <c r="BL2142" s="1"/>
      <c r="BM2142" s="1"/>
      <c r="BN2142" s="1"/>
      <c r="BO2142" s="1"/>
      <c r="BP2142" s="1"/>
      <c r="BQ2142" s="1"/>
      <c r="BR2142" s="1"/>
      <c r="BS2142" s="1"/>
      <c r="BT2142" s="1"/>
      <c r="BU2142" s="1"/>
      <c r="BV2142" s="1"/>
      <c r="BW2142" s="1"/>
      <c r="BX2142" s="1"/>
      <c r="BY2142" s="1"/>
      <c r="BZ2142" s="1"/>
      <c r="CA2142" s="1"/>
      <c r="CB2142" s="1"/>
      <c r="CC2142" s="1"/>
      <c r="CD2142" s="1"/>
      <c r="CE2142" s="1"/>
      <c r="CF2142" s="1"/>
    </row>
    <row r="2143" spans="1:84" s="2" customFormat="1" x14ac:dyDescent="0.25">
      <c r="A2143" s="12"/>
      <c r="C2143" s="3"/>
      <c r="D2143" s="11"/>
      <c r="F2143" s="9"/>
      <c r="G2143" s="13"/>
      <c r="N2143" s="9"/>
      <c r="T2143" s="8"/>
      <c r="U2143" s="14"/>
      <c r="V2143" s="7"/>
      <c r="W2143" s="6"/>
      <c r="X2143" s="6"/>
      <c r="Y2143" s="6"/>
      <c r="Z2143" s="6"/>
      <c r="AA2143" s="6"/>
      <c r="AB2143" s="4"/>
      <c r="AC2143" s="5"/>
      <c r="AD2143" s="5"/>
      <c r="AE2143" s="5"/>
      <c r="AF2143" s="4"/>
      <c r="AG2143" s="3"/>
      <c r="AI2143" s="1"/>
      <c r="AK2143" s="1"/>
      <c r="AL2143" s="1"/>
      <c r="AM2143" s="1"/>
      <c r="AN2143" s="1"/>
      <c r="AO2143" s="1"/>
      <c r="AP2143" s="1"/>
      <c r="AQ2143" s="1"/>
      <c r="AR2143" s="1"/>
      <c r="AS2143" s="1"/>
      <c r="AT2143" s="1"/>
      <c r="AU2143" s="1"/>
      <c r="AV2143" s="1"/>
      <c r="AW2143" s="1"/>
      <c r="AX2143" s="1"/>
      <c r="AY2143" s="1"/>
      <c r="AZ2143" s="1"/>
      <c r="BA2143" s="1"/>
      <c r="BB2143" s="1"/>
      <c r="BC2143" s="1"/>
      <c r="BD2143" s="1"/>
      <c r="BE2143" s="1"/>
      <c r="BF2143" s="1"/>
      <c r="BG2143" s="1"/>
      <c r="BH2143" s="1"/>
      <c r="BI2143" s="1"/>
      <c r="BJ2143" s="1"/>
      <c r="BK2143" s="1"/>
      <c r="BL2143" s="1"/>
      <c r="BM2143" s="1"/>
      <c r="BN2143" s="1"/>
      <c r="BO2143" s="1"/>
      <c r="BP2143" s="1"/>
      <c r="BQ2143" s="1"/>
      <c r="BR2143" s="1"/>
      <c r="BS2143" s="1"/>
      <c r="BT2143" s="1"/>
      <c r="BU2143" s="1"/>
      <c r="BV2143" s="1"/>
      <c r="BW2143" s="1"/>
      <c r="BX2143" s="1"/>
      <c r="BY2143" s="1"/>
      <c r="BZ2143" s="1"/>
      <c r="CA2143" s="1"/>
      <c r="CB2143" s="1"/>
      <c r="CC2143" s="1"/>
      <c r="CD2143" s="1"/>
      <c r="CE2143" s="1"/>
      <c r="CF2143" s="1"/>
    </row>
    <row r="2144" spans="1:84" s="2" customFormat="1" x14ac:dyDescent="0.25">
      <c r="A2144" s="12"/>
      <c r="C2144" s="3"/>
      <c r="D2144" s="11"/>
      <c r="F2144" s="9"/>
      <c r="G2144" s="13"/>
      <c r="N2144" s="9"/>
      <c r="T2144" s="8"/>
      <c r="U2144" s="14"/>
      <c r="V2144" s="7"/>
      <c r="W2144" s="6"/>
      <c r="X2144" s="6"/>
      <c r="Y2144" s="6"/>
      <c r="Z2144" s="6"/>
      <c r="AA2144" s="6"/>
      <c r="AB2144" s="4"/>
      <c r="AC2144" s="5"/>
      <c r="AD2144" s="5"/>
      <c r="AE2144" s="5"/>
      <c r="AF2144" s="4"/>
      <c r="AG2144" s="3"/>
      <c r="AI2144" s="1"/>
      <c r="AK2144" s="1"/>
      <c r="AL2144" s="1"/>
      <c r="AM2144" s="1"/>
      <c r="AN2144" s="1"/>
      <c r="AO2144" s="1"/>
      <c r="AP2144" s="1"/>
      <c r="AQ2144" s="1"/>
      <c r="AR2144" s="1"/>
      <c r="AS2144" s="1"/>
      <c r="AT2144" s="1"/>
      <c r="AU2144" s="1"/>
      <c r="AV2144" s="1"/>
      <c r="AW2144" s="1"/>
      <c r="AX2144" s="1"/>
      <c r="AY2144" s="1"/>
      <c r="AZ2144" s="1"/>
      <c r="BA2144" s="1"/>
      <c r="BB2144" s="1"/>
      <c r="BC2144" s="1"/>
      <c r="BD2144" s="1"/>
      <c r="BE2144" s="1"/>
      <c r="BF2144" s="1"/>
      <c r="BG2144" s="1"/>
      <c r="BH2144" s="1"/>
      <c r="BI2144" s="1"/>
      <c r="BJ2144" s="1"/>
      <c r="BK2144" s="1"/>
      <c r="BL2144" s="1"/>
      <c r="BM2144" s="1"/>
      <c r="BN2144" s="1"/>
      <c r="BO2144" s="1"/>
      <c r="BP2144" s="1"/>
      <c r="BQ2144" s="1"/>
      <c r="BR2144" s="1"/>
      <c r="BS2144" s="1"/>
      <c r="BT2144" s="1"/>
      <c r="BU2144" s="1"/>
      <c r="BV2144" s="1"/>
      <c r="BW2144" s="1"/>
      <c r="BX2144" s="1"/>
      <c r="BY2144" s="1"/>
      <c r="BZ2144" s="1"/>
      <c r="CA2144" s="1"/>
      <c r="CB2144" s="1"/>
      <c r="CC2144" s="1"/>
      <c r="CD2144" s="1"/>
      <c r="CE2144" s="1"/>
      <c r="CF2144" s="1"/>
    </row>
    <row r="2145" spans="1:84" s="2" customFormat="1" x14ac:dyDescent="0.25">
      <c r="A2145" s="12"/>
      <c r="C2145" s="3"/>
      <c r="D2145" s="11"/>
      <c r="F2145" s="9"/>
      <c r="G2145" s="13"/>
      <c r="N2145" s="9"/>
      <c r="T2145" s="8"/>
      <c r="U2145" s="14"/>
      <c r="V2145" s="7"/>
      <c r="W2145" s="6"/>
      <c r="X2145" s="6"/>
      <c r="Y2145" s="6"/>
      <c r="Z2145" s="6"/>
      <c r="AA2145" s="6"/>
      <c r="AB2145" s="4"/>
      <c r="AC2145" s="5"/>
      <c r="AD2145" s="5"/>
      <c r="AE2145" s="5"/>
      <c r="AF2145" s="4"/>
      <c r="AG2145" s="3"/>
      <c r="AI2145" s="1"/>
      <c r="AK2145" s="1"/>
      <c r="AL2145" s="1"/>
      <c r="AM2145" s="1"/>
      <c r="AN2145" s="1"/>
      <c r="AO2145" s="1"/>
      <c r="AP2145" s="1"/>
      <c r="AQ2145" s="1"/>
      <c r="AR2145" s="1"/>
      <c r="AS2145" s="1"/>
      <c r="AT2145" s="1"/>
      <c r="AU2145" s="1"/>
      <c r="AV2145" s="1"/>
      <c r="AW2145" s="1"/>
      <c r="AX2145" s="1"/>
      <c r="AY2145" s="1"/>
      <c r="AZ2145" s="1"/>
      <c r="BA2145" s="1"/>
      <c r="BB2145" s="1"/>
      <c r="BC2145" s="1"/>
      <c r="BD2145" s="1"/>
      <c r="BE2145" s="1"/>
      <c r="BF2145" s="1"/>
      <c r="BG2145" s="1"/>
      <c r="BH2145" s="1"/>
      <c r="BI2145" s="1"/>
      <c r="BJ2145" s="1"/>
      <c r="BK2145" s="1"/>
      <c r="BL2145" s="1"/>
      <c r="BM2145" s="1"/>
      <c r="BN2145" s="1"/>
      <c r="BO2145" s="1"/>
      <c r="BP2145" s="1"/>
      <c r="BQ2145" s="1"/>
      <c r="BR2145" s="1"/>
      <c r="BS2145" s="1"/>
      <c r="BT2145" s="1"/>
      <c r="BU2145" s="1"/>
      <c r="BV2145" s="1"/>
      <c r="BW2145" s="1"/>
      <c r="BX2145" s="1"/>
      <c r="BY2145" s="1"/>
      <c r="BZ2145" s="1"/>
      <c r="CA2145" s="1"/>
      <c r="CB2145" s="1"/>
      <c r="CC2145" s="1"/>
      <c r="CD2145" s="1"/>
      <c r="CE2145" s="1"/>
      <c r="CF2145" s="1"/>
    </row>
    <row r="2146" spans="1:84" s="2" customFormat="1" x14ac:dyDescent="0.25">
      <c r="A2146" s="12"/>
      <c r="C2146" s="3"/>
      <c r="D2146" s="11"/>
      <c r="F2146" s="9"/>
      <c r="G2146" s="13"/>
      <c r="N2146" s="9"/>
      <c r="T2146" s="8"/>
      <c r="U2146" s="14"/>
      <c r="V2146" s="7"/>
      <c r="W2146" s="6"/>
      <c r="X2146" s="6"/>
      <c r="Y2146" s="6"/>
      <c r="Z2146" s="6"/>
      <c r="AA2146" s="6"/>
      <c r="AB2146" s="4"/>
      <c r="AC2146" s="5"/>
      <c r="AD2146" s="5"/>
      <c r="AE2146" s="5"/>
      <c r="AF2146" s="4"/>
      <c r="AG2146" s="3"/>
      <c r="AI2146" s="1"/>
      <c r="AK2146" s="1"/>
      <c r="AL2146" s="1"/>
      <c r="AM2146" s="1"/>
      <c r="AN2146" s="1"/>
      <c r="AO2146" s="1"/>
      <c r="AP2146" s="1"/>
      <c r="AQ2146" s="1"/>
      <c r="AR2146" s="1"/>
      <c r="AS2146" s="1"/>
      <c r="AT2146" s="1"/>
      <c r="AU2146" s="1"/>
      <c r="AV2146" s="1"/>
      <c r="AW2146" s="1"/>
      <c r="AX2146" s="1"/>
      <c r="AY2146" s="1"/>
      <c r="AZ2146" s="1"/>
      <c r="BA2146" s="1"/>
      <c r="BB2146" s="1"/>
      <c r="BC2146" s="1"/>
      <c r="BD2146" s="1"/>
      <c r="BE2146" s="1"/>
      <c r="BF2146" s="1"/>
      <c r="BG2146" s="1"/>
      <c r="BH2146" s="1"/>
      <c r="BI2146" s="1"/>
      <c r="BJ2146" s="1"/>
      <c r="BK2146" s="1"/>
      <c r="BL2146" s="1"/>
      <c r="BM2146" s="1"/>
      <c r="BN2146" s="1"/>
      <c r="BO2146" s="1"/>
      <c r="BP2146" s="1"/>
      <c r="BQ2146" s="1"/>
      <c r="BR2146" s="1"/>
      <c r="BS2146" s="1"/>
      <c r="BT2146" s="1"/>
      <c r="BU2146" s="1"/>
      <c r="BV2146" s="1"/>
      <c r="BW2146" s="1"/>
      <c r="BX2146" s="1"/>
      <c r="BY2146" s="1"/>
      <c r="BZ2146" s="1"/>
      <c r="CA2146" s="1"/>
      <c r="CB2146" s="1"/>
      <c r="CC2146" s="1"/>
      <c r="CD2146" s="1"/>
      <c r="CE2146" s="1"/>
      <c r="CF2146" s="1"/>
    </row>
    <row r="2147" spans="1:84" s="2" customFormat="1" x14ac:dyDescent="0.25">
      <c r="A2147" s="12"/>
      <c r="C2147" s="3"/>
      <c r="D2147" s="11"/>
      <c r="F2147" s="9"/>
      <c r="G2147" s="13"/>
      <c r="N2147" s="9"/>
      <c r="T2147" s="8"/>
      <c r="U2147" s="14"/>
      <c r="V2147" s="7"/>
      <c r="W2147" s="6"/>
      <c r="X2147" s="6"/>
      <c r="Y2147" s="6"/>
      <c r="Z2147" s="6"/>
      <c r="AA2147" s="6"/>
      <c r="AB2147" s="4"/>
      <c r="AC2147" s="5"/>
      <c r="AD2147" s="5"/>
      <c r="AE2147" s="5"/>
      <c r="AF2147" s="4"/>
      <c r="AG2147" s="3"/>
      <c r="AI2147" s="1"/>
      <c r="AK2147" s="1"/>
      <c r="AL2147" s="1"/>
      <c r="AM2147" s="1"/>
      <c r="AN2147" s="1"/>
      <c r="AO2147" s="1"/>
      <c r="AP2147" s="1"/>
      <c r="AQ2147" s="1"/>
      <c r="AR2147" s="1"/>
      <c r="AS2147" s="1"/>
      <c r="AT2147" s="1"/>
      <c r="AU2147" s="1"/>
      <c r="AV2147" s="1"/>
      <c r="AW2147" s="1"/>
      <c r="AX2147" s="1"/>
      <c r="AY2147" s="1"/>
      <c r="AZ2147" s="1"/>
      <c r="BA2147" s="1"/>
      <c r="BB2147" s="1"/>
      <c r="BC2147" s="1"/>
      <c r="BD2147" s="1"/>
      <c r="BE2147" s="1"/>
      <c r="BF2147" s="1"/>
      <c r="BG2147" s="1"/>
      <c r="BH2147" s="1"/>
      <c r="BI2147" s="1"/>
      <c r="BJ2147" s="1"/>
      <c r="BK2147" s="1"/>
      <c r="BL2147" s="1"/>
      <c r="BM2147" s="1"/>
      <c r="BN2147" s="1"/>
      <c r="BO2147" s="1"/>
      <c r="BP2147" s="1"/>
      <c r="BQ2147" s="1"/>
      <c r="BR2147" s="1"/>
      <c r="BS2147" s="1"/>
      <c r="BT2147" s="1"/>
      <c r="BU2147" s="1"/>
      <c r="BV2147" s="1"/>
      <c r="BW2147" s="1"/>
      <c r="BX2147" s="1"/>
      <c r="BY2147" s="1"/>
      <c r="BZ2147" s="1"/>
      <c r="CA2147" s="1"/>
      <c r="CB2147" s="1"/>
      <c r="CC2147" s="1"/>
      <c r="CD2147" s="1"/>
      <c r="CE2147" s="1"/>
      <c r="CF2147" s="1"/>
    </row>
    <row r="2148" spans="1:84" s="2" customFormat="1" x14ac:dyDescent="0.25">
      <c r="A2148" s="12"/>
      <c r="C2148" s="3"/>
      <c r="D2148" s="11"/>
      <c r="F2148" s="9"/>
      <c r="G2148" s="13"/>
      <c r="N2148" s="9"/>
      <c r="T2148" s="8"/>
      <c r="U2148" s="14"/>
      <c r="V2148" s="7"/>
      <c r="W2148" s="6"/>
      <c r="X2148" s="6"/>
      <c r="Y2148" s="6"/>
      <c r="Z2148" s="6"/>
      <c r="AA2148" s="6"/>
      <c r="AB2148" s="4"/>
      <c r="AC2148" s="5"/>
      <c r="AD2148" s="5"/>
      <c r="AE2148" s="5"/>
      <c r="AF2148" s="4"/>
      <c r="AG2148" s="3"/>
      <c r="AI2148" s="1"/>
      <c r="AK2148" s="1"/>
      <c r="AL2148" s="1"/>
      <c r="AM2148" s="1"/>
      <c r="AN2148" s="1"/>
      <c r="AO2148" s="1"/>
      <c r="AP2148" s="1"/>
      <c r="AQ2148" s="1"/>
      <c r="AR2148" s="1"/>
      <c r="AS2148" s="1"/>
      <c r="AT2148" s="1"/>
      <c r="AU2148" s="1"/>
      <c r="AV2148" s="1"/>
      <c r="AW2148" s="1"/>
      <c r="AX2148" s="1"/>
      <c r="AY2148" s="1"/>
      <c r="AZ2148" s="1"/>
      <c r="BA2148" s="1"/>
      <c r="BB2148" s="1"/>
      <c r="BC2148" s="1"/>
      <c r="BD2148" s="1"/>
      <c r="BE2148" s="1"/>
      <c r="BF2148" s="1"/>
      <c r="BG2148" s="1"/>
      <c r="BH2148" s="1"/>
      <c r="BI2148" s="1"/>
      <c r="BJ2148" s="1"/>
      <c r="BK2148" s="1"/>
      <c r="BL2148" s="1"/>
      <c r="BM2148" s="1"/>
      <c r="BN2148" s="1"/>
      <c r="BO2148" s="1"/>
      <c r="BP2148" s="1"/>
      <c r="BQ2148" s="1"/>
      <c r="BR2148" s="1"/>
      <c r="BS2148" s="1"/>
      <c r="BT2148" s="1"/>
      <c r="BU2148" s="1"/>
      <c r="BV2148" s="1"/>
      <c r="BW2148" s="1"/>
      <c r="BX2148" s="1"/>
      <c r="BY2148" s="1"/>
      <c r="BZ2148" s="1"/>
      <c r="CA2148" s="1"/>
      <c r="CB2148" s="1"/>
      <c r="CC2148" s="1"/>
      <c r="CD2148" s="1"/>
      <c r="CE2148" s="1"/>
      <c r="CF2148" s="1"/>
    </row>
    <row r="2149" spans="1:84" s="2" customFormat="1" x14ac:dyDescent="0.25">
      <c r="A2149" s="12"/>
      <c r="C2149" s="3"/>
      <c r="D2149" s="11"/>
      <c r="F2149" s="9"/>
      <c r="G2149" s="13"/>
      <c r="N2149" s="9"/>
      <c r="T2149" s="8"/>
      <c r="U2149" s="14"/>
      <c r="V2149" s="7"/>
      <c r="W2149" s="6"/>
      <c r="X2149" s="6"/>
      <c r="Y2149" s="6"/>
      <c r="Z2149" s="6"/>
      <c r="AA2149" s="6"/>
      <c r="AB2149" s="4"/>
      <c r="AC2149" s="5"/>
      <c r="AD2149" s="5"/>
      <c r="AE2149" s="5"/>
      <c r="AF2149" s="4"/>
      <c r="AG2149" s="3"/>
      <c r="AI2149" s="1"/>
      <c r="AK2149" s="1"/>
      <c r="AL2149" s="1"/>
      <c r="AM2149" s="1"/>
      <c r="AN2149" s="1"/>
      <c r="AO2149" s="1"/>
      <c r="AP2149" s="1"/>
      <c r="AQ2149" s="1"/>
      <c r="AR2149" s="1"/>
      <c r="AS2149" s="1"/>
      <c r="AT2149" s="1"/>
      <c r="AU2149" s="1"/>
      <c r="AV2149" s="1"/>
      <c r="AW2149" s="1"/>
      <c r="AX2149" s="1"/>
      <c r="AY2149" s="1"/>
      <c r="AZ2149" s="1"/>
      <c r="BA2149" s="1"/>
      <c r="BB2149" s="1"/>
      <c r="BC2149" s="1"/>
      <c r="BD2149" s="1"/>
      <c r="BE2149" s="1"/>
      <c r="BF2149" s="1"/>
      <c r="BG2149" s="1"/>
      <c r="BH2149" s="1"/>
      <c r="BI2149" s="1"/>
      <c r="BJ2149" s="1"/>
      <c r="BK2149" s="1"/>
      <c r="BL2149" s="1"/>
      <c r="BM2149" s="1"/>
      <c r="BN2149" s="1"/>
      <c r="BO2149" s="1"/>
      <c r="BP2149" s="1"/>
      <c r="BQ2149" s="1"/>
      <c r="BR2149" s="1"/>
      <c r="BS2149" s="1"/>
      <c r="BT2149" s="1"/>
      <c r="BU2149" s="1"/>
      <c r="BV2149" s="1"/>
      <c r="BW2149" s="1"/>
      <c r="BX2149" s="1"/>
      <c r="BY2149" s="1"/>
      <c r="BZ2149" s="1"/>
      <c r="CA2149" s="1"/>
      <c r="CB2149" s="1"/>
      <c r="CC2149" s="1"/>
      <c r="CD2149" s="1"/>
      <c r="CE2149" s="1"/>
      <c r="CF2149" s="1"/>
    </row>
    <row r="2150" spans="1:84" s="2" customFormat="1" x14ac:dyDescent="0.25">
      <c r="A2150" s="12"/>
      <c r="C2150" s="3"/>
      <c r="D2150" s="11"/>
      <c r="F2150" s="9"/>
      <c r="G2150" s="13"/>
      <c r="N2150" s="9"/>
      <c r="T2150" s="8"/>
      <c r="U2150" s="14"/>
      <c r="V2150" s="7"/>
      <c r="W2150" s="6"/>
      <c r="X2150" s="6"/>
      <c r="Y2150" s="6"/>
      <c r="Z2150" s="6"/>
      <c r="AA2150" s="6"/>
      <c r="AB2150" s="4"/>
      <c r="AC2150" s="5"/>
      <c r="AD2150" s="5"/>
      <c r="AE2150" s="5"/>
      <c r="AF2150" s="4"/>
      <c r="AG2150" s="3"/>
      <c r="AI2150" s="1"/>
      <c r="AK2150" s="1"/>
      <c r="AL2150" s="1"/>
      <c r="AM2150" s="1"/>
      <c r="AN2150" s="1"/>
      <c r="AO2150" s="1"/>
      <c r="AP2150" s="1"/>
      <c r="AQ2150" s="1"/>
      <c r="AR2150" s="1"/>
      <c r="AS2150" s="1"/>
      <c r="AT2150" s="1"/>
      <c r="AU2150" s="1"/>
      <c r="AV2150" s="1"/>
      <c r="AW2150" s="1"/>
      <c r="AX2150" s="1"/>
      <c r="AY2150" s="1"/>
      <c r="AZ2150" s="1"/>
      <c r="BA2150" s="1"/>
      <c r="BB2150" s="1"/>
      <c r="BC2150" s="1"/>
      <c r="BD2150" s="1"/>
      <c r="BE2150" s="1"/>
      <c r="BF2150" s="1"/>
      <c r="BG2150" s="1"/>
      <c r="BH2150" s="1"/>
      <c r="BI2150" s="1"/>
      <c r="BJ2150" s="1"/>
      <c r="BK2150" s="1"/>
      <c r="BL2150" s="1"/>
      <c r="BM2150" s="1"/>
      <c r="BN2150" s="1"/>
      <c r="BO2150" s="1"/>
      <c r="BP2150" s="1"/>
      <c r="BQ2150" s="1"/>
      <c r="BR2150" s="1"/>
      <c r="BS2150" s="1"/>
      <c r="BT2150" s="1"/>
      <c r="BU2150" s="1"/>
      <c r="BV2150" s="1"/>
      <c r="BW2150" s="1"/>
      <c r="BX2150" s="1"/>
      <c r="BY2150" s="1"/>
      <c r="BZ2150" s="1"/>
      <c r="CA2150" s="1"/>
      <c r="CB2150" s="1"/>
      <c r="CC2150" s="1"/>
      <c r="CD2150" s="1"/>
      <c r="CE2150" s="1"/>
      <c r="CF2150" s="1"/>
    </row>
    <row r="2151" spans="1:84" s="2" customFormat="1" x14ac:dyDescent="0.25">
      <c r="A2151" s="12"/>
      <c r="C2151" s="3"/>
      <c r="D2151" s="11"/>
      <c r="F2151" s="9"/>
      <c r="G2151" s="13"/>
      <c r="N2151" s="9"/>
      <c r="T2151" s="8"/>
      <c r="U2151" s="14"/>
      <c r="V2151" s="7"/>
      <c r="W2151" s="6"/>
      <c r="X2151" s="6"/>
      <c r="Y2151" s="6"/>
      <c r="Z2151" s="6"/>
      <c r="AA2151" s="6"/>
      <c r="AB2151" s="4"/>
      <c r="AC2151" s="5"/>
      <c r="AD2151" s="5"/>
      <c r="AE2151" s="5"/>
      <c r="AF2151" s="4"/>
      <c r="AG2151" s="3"/>
      <c r="AI2151" s="1"/>
      <c r="AK2151" s="1"/>
      <c r="AL2151" s="1"/>
      <c r="AM2151" s="1"/>
      <c r="AN2151" s="1"/>
      <c r="AO2151" s="1"/>
      <c r="AP2151" s="1"/>
      <c r="AQ2151" s="1"/>
      <c r="AR2151" s="1"/>
      <c r="AS2151" s="1"/>
      <c r="AT2151" s="1"/>
      <c r="AU2151" s="1"/>
      <c r="AV2151" s="1"/>
      <c r="AW2151" s="1"/>
      <c r="AX2151" s="1"/>
      <c r="AY2151" s="1"/>
      <c r="AZ2151" s="1"/>
      <c r="BA2151" s="1"/>
      <c r="BB2151" s="1"/>
      <c r="BC2151" s="1"/>
      <c r="BD2151" s="1"/>
      <c r="BE2151" s="1"/>
      <c r="BF2151" s="1"/>
      <c r="BG2151" s="1"/>
      <c r="BH2151" s="1"/>
      <c r="BI2151" s="1"/>
      <c r="BJ2151" s="1"/>
      <c r="BK2151" s="1"/>
      <c r="BL2151" s="1"/>
      <c r="BM2151" s="1"/>
      <c r="BN2151" s="1"/>
      <c r="BO2151" s="1"/>
      <c r="BP2151" s="1"/>
      <c r="BQ2151" s="1"/>
      <c r="BR2151" s="1"/>
      <c r="BS2151" s="1"/>
      <c r="BT2151" s="1"/>
      <c r="BU2151" s="1"/>
      <c r="BV2151" s="1"/>
      <c r="BW2151" s="1"/>
      <c r="BX2151" s="1"/>
      <c r="BY2151" s="1"/>
      <c r="BZ2151" s="1"/>
      <c r="CA2151" s="1"/>
      <c r="CB2151" s="1"/>
      <c r="CC2151" s="1"/>
      <c r="CD2151" s="1"/>
      <c r="CE2151" s="1"/>
      <c r="CF2151" s="1"/>
    </row>
    <row r="2152" spans="1:84" s="2" customFormat="1" x14ac:dyDescent="0.25">
      <c r="A2152" s="12"/>
      <c r="C2152" s="3"/>
      <c r="D2152" s="11"/>
      <c r="F2152" s="9"/>
      <c r="G2152" s="13"/>
      <c r="N2152" s="9"/>
      <c r="T2152" s="8"/>
      <c r="U2152" s="14"/>
      <c r="V2152" s="7"/>
      <c r="W2152" s="6"/>
      <c r="X2152" s="6"/>
      <c r="Y2152" s="6"/>
      <c r="Z2152" s="6"/>
      <c r="AA2152" s="6"/>
      <c r="AB2152" s="4"/>
      <c r="AC2152" s="5"/>
      <c r="AD2152" s="5"/>
      <c r="AE2152" s="5"/>
      <c r="AF2152" s="4"/>
      <c r="AG2152" s="3"/>
      <c r="AI2152" s="1"/>
      <c r="AK2152" s="1"/>
      <c r="AL2152" s="1"/>
      <c r="AM2152" s="1"/>
      <c r="AN2152" s="1"/>
      <c r="AO2152" s="1"/>
      <c r="AP2152" s="1"/>
      <c r="AQ2152" s="1"/>
      <c r="AR2152" s="1"/>
      <c r="AS2152" s="1"/>
      <c r="AT2152" s="1"/>
      <c r="AU2152" s="1"/>
      <c r="AV2152" s="1"/>
      <c r="AW2152" s="1"/>
      <c r="AX2152" s="1"/>
      <c r="AY2152" s="1"/>
      <c r="AZ2152" s="1"/>
      <c r="BA2152" s="1"/>
      <c r="BB2152" s="1"/>
      <c r="BC2152" s="1"/>
      <c r="BD2152" s="1"/>
      <c r="BE2152" s="1"/>
      <c r="BF2152" s="1"/>
      <c r="BG2152" s="1"/>
      <c r="BH2152" s="1"/>
      <c r="BI2152" s="1"/>
      <c r="BJ2152" s="1"/>
      <c r="BK2152" s="1"/>
      <c r="BL2152" s="1"/>
      <c r="BM2152" s="1"/>
      <c r="BN2152" s="1"/>
      <c r="BO2152" s="1"/>
      <c r="BP2152" s="1"/>
      <c r="BQ2152" s="1"/>
      <c r="BR2152" s="1"/>
      <c r="BS2152" s="1"/>
      <c r="BT2152" s="1"/>
      <c r="BU2152" s="1"/>
      <c r="BV2152" s="1"/>
      <c r="BW2152" s="1"/>
      <c r="BX2152" s="1"/>
      <c r="BY2152" s="1"/>
      <c r="BZ2152" s="1"/>
      <c r="CA2152" s="1"/>
      <c r="CB2152" s="1"/>
      <c r="CC2152" s="1"/>
      <c r="CD2152" s="1"/>
      <c r="CE2152" s="1"/>
      <c r="CF2152" s="1"/>
    </row>
    <row r="2153" spans="1:84" s="2" customFormat="1" x14ac:dyDescent="0.25">
      <c r="A2153" s="12"/>
      <c r="C2153" s="3"/>
      <c r="D2153" s="11"/>
      <c r="F2153" s="9"/>
      <c r="G2153" s="13"/>
      <c r="N2153" s="9"/>
      <c r="T2153" s="8"/>
      <c r="U2153" s="14"/>
      <c r="V2153" s="7"/>
      <c r="W2153" s="6"/>
      <c r="X2153" s="6"/>
      <c r="Y2153" s="6"/>
      <c r="Z2153" s="6"/>
      <c r="AA2153" s="6"/>
      <c r="AB2153" s="4"/>
      <c r="AC2153" s="5"/>
      <c r="AD2153" s="5"/>
      <c r="AE2153" s="5"/>
      <c r="AF2153" s="4"/>
      <c r="AG2153" s="3"/>
      <c r="AI2153" s="1"/>
      <c r="AK2153" s="1"/>
      <c r="AL2153" s="1"/>
      <c r="AM2153" s="1"/>
      <c r="AN2153" s="1"/>
      <c r="AO2153" s="1"/>
      <c r="AP2153" s="1"/>
      <c r="AQ2153" s="1"/>
      <c r="AR2153" s="1"/>
      <c r="AS2153" s="1"/>
      <c r="AT2153" s="1"/>
      <c r="AU2153" s="1"/>
      <c r="AV2153" s="1"/>
      <c r="AW2153" s="1"/>
      <c r="AX2153" s="1"/>
      <c r="AY2153" s="1"/>
      <c r="AZ2153" s="1"/>
      <c r="BA2153" s="1"/>
      <c r="BB2153" s="1"/>
      <c r="BC2153" s="1"/>
      <c r="BD2153" s="1"/>
      <c r="BE2153" s="1"/>
      <c r="BF2153" s="1"/>
      <c r="BG2153" s="1"/>
      <c r="BH2153" s="1"/>
      <c r="BI2153" s="1"/>
      <c r="BJ2153" s="1"/>
      <c r="BK2153" s="1"/>
      <c r="BL2153" s="1"/>
      <c r="BM2153" s="1"/>
      <c r="BN2153" s="1"/>
      <c r="BO2153" s="1"/>
      <c r="BP2153" s="1"/>
      <c r="BQ2153" s="1"/>
      <c r="BR2153" s="1"/>
      <c r="BS2153" s="1"/>
      <c r="BT2153" s="1"/>
      <c r="BU2153" s="1"/>
      <c r="BV2153" s="1"/>
      <c r="BW2153" s="1"/>
      <c r="BX2153" s="1"/>
      <c r="BY2153" s="1"/>
      <c r="BZ2153" s="1"/>
      <c r="CA2153" s="1"/>
      <c r="CB2153" s="1"/>
      <c r="CC2153" s="1"/>
      <c r="CD2153" s="1"/>
      <c r="CE2153" s="1"/>
      <c r="CF2153" s="1"/>
    </row>
    <row r="2154" spans="1:84" s="2" customFormat="1" x14ac:dyDescent="0.25">
      <c r="A2154" s="12"/>
      <c r="C2154" s="3"/>
      <c r="D2154" s="11"/>
      <c r="F2154" s="9"/>
      <c r="G2154" s="13"/>
      <c r="N2154" s="9"/>
      <c r="T2154" s="8"/>
      <c r="U2154" s="14"/>
      <c r="V2154" s="7"/>
      <c r="W2154" s="6"/>
      <c r="X2154" s="6"/>
      <c r="Y2154" s="6"/>
      <c r="Z2154" s="6"/>
      <c r="AA2154" s="6"/>
      <c r="AB2154" s="4"/>
      <c r="AC2154" s="5"/>
      <c r="AD2154" s="5"/>
      <c r="AE2154" s="5"/>
      <c r="AF2154" s="4"/>
      <c r="AG2154" s="3"/>
      <c r="AI2154" s="1"/>
      <c r="AK2154" s="1"/>
      <c r="AL2154" s="1"/>
      <c r="AM2154" s="1"/>
      <c r="AN2154" s="1"/>
      <c r="AO2154" s="1"/>
      <c r="AP2154" s="1"/>
      <c r="AQ2154" s="1"/>
      <c r="AR2154" s="1"/>
      <c r="AS2154" s="1"/>
      <c r="AT2154" s="1"/>
      <c r="AU2154" s="1"/>
      <c r="AV2154" s="1"/>
      <c r="AW2154" s="1"/>
      <c r="AX2154" s="1"/>
      <c r="AY2154" s="1"/>
      <c r="AZ2154" s="1"/>
      <c r="BA2154" s="1"/>
      <c r="BB2154" s="1"/>
      <c r="BC2154" s="1"/>
      <c r="BD2154" s="1"/>
      <c r="BE2154" s="1"/>
      <c r="BF2154" s="1"/>
      <c r="BG2154" s="1"/>
      <c r="BH2154" s="1"/>
      <c r="BI2154" s="1"/>
      <c r="BJ2154" s="1"/>
      <c r="BK2154" s="1"/>
      <c r="BL2154" s="1"/>
      <c r="BM2154" s="1"/>
      <c r="BN2154" s="1"/>
      <c r="BO2154" s="1"/>
      <c r="BP2154" s="1"/>
      <c r="BQ2154" s="1"/>
      <c r="BR2154" s="1"/>
      <c r="BS2154" s="1"/>
      <c r="BT2154" s="1"/>
      <c r="BU2154" s="1"/>
      <c r="BV2154" s="1"/>
      <c r="BW2154" s="1"/>
      <c r="BX2154" s="1"/>
      <c r="BY2154" s="1"/>
      <c r="BZ2154" s="1"/>
      <c r="CA2154" s="1"/>
      <c r="CB2154" s="1"/>
      <c r="CC2154" s="1"/>
      <c r="CD2154" s="1"/>
      <c r="CE2154" s="1"/>
      <c r="CF2154" s="1"/>
    </row>
    <row r="2155" spans="1:84" s="2" customFormat="1" x14ac:dyDescent="0.25">
      <c r="A2155" s="12"/>
      <c r="C2155" s="3"/>
      <c r="D2155" s="11"/>
      <c r="F2155" s="9"/>
      <c r="G2155" s="13"/>
      <c r="N2155" s="9"/>
      <c r="T2155" s="8"/>
      <c r="U2155" s="14"/>
      <c r="V2155" s="7"/>
      <c r="W2155" s="6"/>
      <c r="X2155" s="6"/>
      <c r="Y2155" s="6"/>
      <c r="Z2155" s="6"/>
      <c r="AA2155" s="6"/>
      <c r="AB2155" s="4"/>
      <c r="AC2155" s="5"/>
      <c r="AD2155" s="5"/>
      <c r="AE2155" s="5"/>
      <c r="AF2155" s="4"/>
      <c r="AG2155" s="3"/>
      <c r="AI2155" s="1"/>
      <c r="AK2155" s="1"/>
      <c r="AL2155" s="1"/>
      <c r="AM2155" s="1"/>
      <c r="AN2155" s="1"/>
      <c r="AO2155" s="1"/>
      <c r="AP2155" s="1"/>
      <c r="AQ2155" s="1"/>
      <c r="AR2155" s="1"/>
      <c r="AS2155" s="1"/>
      <c r="AT2155" s="1"/>
      <c r="AU2155" s="1"/>
      <c r="AV2155" s="1"/>
      <c r="AW2155" s="1"/>
      <c r="AX2155" s="1"/>
      <c r="AY2155" s="1"/>
      <c r="AZ2155" s="1"/>
      <c r="BA2155" s="1"/>
      <c r="BB2155" s="1"/>
      <c r="BC2155" s="1"/>
      <c r="BD2155" s="1"/>
      <c r="BE2155" s="1"/>
      <c r="BF2155" s="1"/>
      <c r="BG2155" s="1"/>
      <c r="BH2155" s="1"/>
      <c r="BI2155" s="1"/>
      <c r="BJ2155" s="1"/>
      <c r="BK2155" s="1"/>
      <c r="BL2155" s="1"/>
      <c r="BM2155" s="1"/>
      <c r="BN2155" s="1"/>
      <c r="BO2155" s="1"/>
      <c r="BP2155" s="1"/>
      <c r="BQ2155" s="1"/>
      <c r="BR2155" s="1"/>
      <c r="BS2155" s="1"/>
      <c r="BT2155" s="1"/>
      <c r="BU2155" s="1"/>
      <c r="BV2155" s="1"/>
      <c r="BW2155" s="1"/>
      <c r="BX2155" s="1"/>
      <c r="BY2155" s="1"/>
      <c r="BZ2155" s="1"/>
      <c r="CA2155" s="1"/>
      <c r="CB2155" s="1"/>
      <c r="CC2155" s="1"/>
      <c r="CD2155" s="1"/>
      <c r="CE2155" s="1"/>
      <c r="CF2155" s="1"/>
    </row>
    <row r="2156" spans="1:84" s="2" customFormat="1" x14ac:dyDescent="0.25">
      <c r="A2156" s="12"/>
      <c r="C2156" s="3"/>
      <c r="D2156" s="11"/>
      <c r="F2156" s="9"/>
      <c r="G2156" s="13"/>
      <c r="N2156" s="9"/>
      <c r="T2156" s="8"/>
      <c r="U2156" s="14"/>
      <c r="V2156" s="7"/>
      <c r="W2156" s="6"/>
      <c r="X2156" s="6"/>
      <c r="Y2156" s="6"/>
      <c r="Z2156" s="6"/>
      <c r="AA2156" s="6"/>
      <c r="AB2156" s="4"/>
      <c r="AC2156" s="5"/>
      <c r="AD2156" s="5"/>
      <c r="AE2156" s="5"/>
      <c r="AF2156" s="4"/>
      <c r="AG2156" s="3"/>
      <c r="AI2156" s="1"/>
      <c r="AK2156" s="1"/>
      <c r="AL2156" s="1"/>
      <c r="AM2156" s="1"/>
      <c r="AN2156" s="1"/>
      <c r="AO2156" s="1"/>
      <c r="AP2156" s="1"/>
      <c r="AQ2156" s="1"/>
      <c r="AR2156" s="1"/>
      <c r="AS2156" s="1"/>
      <c r="AT2156" s="1"/>
      <c r="AU2156" s="1"/>
      <c r="AV2156" s="1"/>
      <c r="AW2156" s="1"/>
      <c r="AX2156" s="1"/>
      <c r="AY2156" s="1"/>
      <c r="AZ2156" s="1"/>
      <c r="BA2156" s="1"/>
      <c r="BB2156" s="1"/>
      <c r="BC2156" s="1"/>
      <c r="BD2156" s="1"/>
      <c r="BE2156" s="1"/>
      <c r="BF2156" s="1"/>
      <c r="BG2156" s="1"/>
      <c r="BH2156" s="1"/>
      <c r="BI2156" s="1"/>
      <c r="BJ2156" s="1"/>
      <c r="BK2156" s="1"/>
      <c r="BL2156" s="1"/>
      <c r="BM2156" s="1"/>
      <c r="BN2156" s="1"/>
      <c r="BO2156" s="1"/>
      <c r="BP2156" s="1"/>
      <c r="BQ2156" s="1"/>
      <c r="BR2156" s="1"/>
      <c r="BS2156" s="1"/>
      <c r="BT2156" s="1"/>
      <c r="BU2156" s="1"/>
      <c r="BV2156" s="1"/>
      <c r="BW2156" s="1"/>
      <c r="BX2156" s="1"/>
      <c r="BY2156" s="1"/>
      <c r="BZ2156" s="1"/>
      <c r="CA2156" s="1"/>
      <c r="CB2156" s="1"/>
      <c r="CC2156" s="1"/>
      <c r="CD2156" s="1"/>
      <c r="CE2156" s="1"/>
      <c r="CF2156" s="1"/>
    </row>
    <row r="2157" spans="1:84" s="2" customFormat="1" x14ac:dyDescent="0.25">
      <c r="A2157" s="12"/>
      <c r="C2157" s="3"/>
      <c r="D2157" s="11"/>
      <c r="F2157" s="9"/>
      <c r="G2157" s="13"/>
      <c r="N2157" s="9"/>
      <c r="T2157" s="8"/>
      <c r="U2157" s="14"/>
      <c r="V2157" s="7"/>
      <c r="W2157" s="6"/>
      <c r="X2157" s="6"/>
      <c r="Y2157" s="6"/>
      <c r="Z2157" s="6"/>
      <c r="AA2157" s="6"/>
      <c r="AB2157" s="4"/>
      <c r="AC2157" s="5"/>
      <c r="AD2157" s="5"/>
      <c r="AE2157" s="5"/>
      <c r="AF2157" s="4"/>
      <c r="AG2157" s="3"/>
      <c r="AI2157" s="1"/>
      <c r="AK2157" s="1"/>
      <c r="AL2157" s="1"/>
      <c r="AM2157" s="1"/>
      <c r="AN2157" s="1"/>
      <c r="AO2157" s="1"/>
      <c r="AP2157" s="1"/>
      <c r="AQ2157" s="1"/>
      <c r="AR2157" s="1"/>
      <c r="AS2157" s="1"/>
      <c r="AT2157" s="1"/>
      <c r="AU2157" s="1"/>
      <c r="AV2157" s="1"/>
      <c r="AW2157" s="1"/>
      <c r="AX2157" s="1"/>
      <c r="AY2157" s="1"/>
      <c r="AZ2157" s="1"/>
      <c r="BA2157" s="1"/>
      <c r="BB2157" s="1"/>
      <c r="BC2157" s="1"/>
      <c r="BD2157" s="1"/>
      <c r="BE2157" s="1"/>
      <c r="BF2157" s="1"/>
      <c r="BG2157" s="1"/>
      <c r="BH2157" s="1"/>
      <c r="BI2157" s="1"/>
      <c r="BJ2157" s="1"/>
      <c r="BK2157" s="1"/>
      <c r="BL2157" s="1"/>
      <c r="BM2157" s="1"/>
      <c r="BN2157" s="1"/>
      <c r="BO2157" s="1"/>
      <c r="BP2157" s="1"/>
      <c r="BQ2157" s="1"/>
      <c r="BR2157" s="1"/>
      <c r="BS2157" s="1"/>
      <c r="BT2157" s="1"/>
      <c r="BU2157" s="1"/>
      <c r="BV2157" s="1"/>
      <c r="BW2157" s="1"/>
      <c r="BX2157" s="1"/>
      <c r="BY2157" s="1"/>
      <c r="BZ2157" s="1"/>
      <c r="CA2157" s="1"/>
      <c r="CB2157" s="1"/>
      <c r="CC2157" s="1"/>
      <c r="CD2157" s="1"/>
      <c r="CE2157" s="1"/>
      <c r="CF2157" s="1"/>
    </row>
    <row r="2158" spans="1:84" s="2" customFormat="1" x14ac:dyDescent="0.25">
      <c r="A2158" s="12"/>
      <c r="C2158" s="3"/>
      <c r="D2158" s="11"/>
      <c r="F2158" s="9"/>
      <c r="G2158" s="13"/>
      <c r="N2158" s="9"/>
      <c r="T2158" s="8"/>
      <c r="U2158" s="14"/>
      <c r="V2158" s="7"/>
      <c r="W2158" s="6"/>
      <c r="X2158" s="6"/>
      <c r="Y2158" s="6"/>
      <c r="Z2158" s="6"/>
      <c r="AA2158" s="6"/>
      <c r="AB2158" s="4"/>
      <c r="AC2158" s="5"/>
      <c r="AD2158" s="5"/>
      <c r="AE2158" s="5"/>
      <c r="AF2158" s="4"/>
      <c r="AG2158" s="3"/>
      <c r="AI2158" s="1"/>
      <c r="AK2158" s="1"/>
      <c r="AL2158" s="1"/>
      <c r="AM2158" s="1"/>
      <c r="AN2158" s="1"/>
      <c r="AO2158" s="1"/>
      <c r="AP2158" s="1"/>
      <c r="AQ2158" s="1"/>
      <c r="AR2158" s="1"/>
      <c r="AS2158" s="1"/>
      <c r="AT2158" s="1"/>
      <c r="AU2158" s="1"/>
      <c r="AV2158" s="1"/>
      <c r="AW2158" s="1"/>
      <c r="AX2158" s="1"/>
      <c r="AY2158" s="1"/>
      <c r="AZ2158" s="1"/>
      <c r="BA2158" s="1"/>
      <c r="BB2158" s="1"/>
      <c r="BC2158" s="1"/>
      <c r="BD2158" s="1"/>
      <c r="BE2158" s="1"/>
      <c r="BF2158" s="1"/>
      <c r="BG2158" s="1"/>
      <c r="BH2158" s="1"/>
      <c r="BI2158" s="1"/>
      <c r="BJ2158" s="1"/>
      <c r="BK2158" s="1"/>
      <c r="BL2158" s="1"/>
      <c r="BM2158" s="1"/>
      <c r="BN2158" s="1"/>
      <c r="BO2158" s="1"/>
      <c r="BP2158" s="1"/>
      <c r="BQ2158" s="1"/>
      <c r="BR2158" s="1"/>
      <c r="BS2158" s="1"/>
      <c r="BT2158" s="1"/>
      <c r="BU2158" s="1"/>
      <c r="BV2158" s="1"/>
      <c r="BW2158" s="1"/>
      <c r="BX2158" s="1"/>
      <c r="BY2158" s="1"/>
      <c r="BZ2158" s="1"/>
      <c r="CA2158" s="1"/>
      <c r="CB2158" s="1"/>
      <c r="CC2158" s="1"/>
      <c r="CD2158" s="1"/>
      <c r="CE2158" s="1"/>
      <c r="CF2158" s="1"/>
    </row>
    <row r="2159" spans="1:84" s="2" customFormat="1" x14ac:dyDescent="0.25">
      <c r="A2159" s="12"/>
      <c r="C2159" s="3"/>
      <c r="D2159" s="11"/>
      <c r="F2159" s="9"/>
      <c r="G2159" s="13"/>
      <c r="N2159" s="9"/>
      <c r="T2159" s="8"/>
      <c r="U2159" s="14"/>
      <c r="V2159" s="7"/>
      <c r="W2159" s="6"/>
      <c r="X2159" s="6"/>
      <c r="Y2159" s="6"/>
      <c r="Z2159" s="6"/>
      <c r="AA2159" s="6"/>
      <c r="AB2159" s="4"/>
      <c r="AC2159" s="5"/>
      <c r="AD2159" s="5"/>
      <c r="AE2159" s="5"/>
      <c r="AF2159" s="4"/>
      <c r="AG2159" s="3"/>
      <c r="AI2159" s="1"/>
      <c r="AK2159" s="1"/>
      <c r="AL2159" s="1"/>
      <c r="AM2159" s="1"/>
      <c r="AN2159" s="1"/>
      <c r="AO2159" s="1"/>
      <c r="AP2159" s="1"/>
      <c r="AQ2159" s="1"/>
      <c r="AR2159" s="1"/>
      <c r="AS2159" s="1"/>
      <c r="AT2159" s="1"/>
      <c r="AU2159" s="1"/>
      <c r="AV2159" s="1"/>
      <c r="AW2159" s="1"/>
      <c r="AX2159" s="1"/>
      <c r="AY2159" s="1"/>
      <c r="AZ2159" s="1"/>
      <c r="BA2159" s="1"/>
      <c r="BB2159" s="1"/>
      <c r="BC2159" s="1"/>
      <c r="BD2159" s="1"/>
      <c r="BE2159" s="1"/>
      <c r="BF2159" s="1"/>
      <c r="BG2159" s="1"/>
      <c r="BH2159" s="1"/>
      <c r="BI2159" s="1"/>
      <c r="BJ2159" s="1"/>
      <c r="BK2159" s="1"/>
      <c r="BL2159" s="1"/>
      <c r="BM2159" s="1"/>
      <c r="BN2159" s="1"/>
      <c r="BO2159" s="1"/>
      <c r="BP2159" s="1"/>
      <c r="BQ2159" s="1"/>
      <c r="BR2159" s="1"/>
      <c r="BS2159" s="1"/>
      <c r="BT2159" s="1"/>
      <c r="BU2159" s="1"/>
      <c r="BV2159" s="1"/>
      <c r="BW2159" s="1"/>
      <c r="BX2159" s="1"/>
      <c r="BY2159" s="1"/>
      <c r="BZ2159" s="1"/>
      <c r="CA2159" s="1"/>
      <c r="CB2159" s="1"/>
      <c r="CC2159" s="1"/>
      <c r="CD2159" s="1"/>
      <c r="CE2159" s="1"/>
      <c r="CF2159" s="1"/>
    </row>
    <row r="2160" spans="1:84" s="2" customFormat="1" x14ac:dyDescent="0.25">
      <c r="A2160" s="12"/>
      <c r="C2160" s="3"/>
      <c r="D2160" s="11"/>
      <c r="F2160" s="9"/>
      <c r="G2160" s="13"/>
      <c r="N2160" s="9"/>
      <c r="T2160" s="8"/>
      <c r="U2160" s="14"/>
      <c r="V2160" s="7"/>
      <c r="W2160" s="6"/>
      <c r="X2160" s="6"/>
      <c r="Y2160" s="6"/>
      <c r="Z2160" s="6"/>
      <c r="AA2160" s="6"/>
      <c r="AB2160" s="4"/>
      <c r="AC2160" s="5"/>
      <c r="AD2160" s="5"/>
      <c r="AE2160" s="5"/>
      <c r="AF2160" s="4"/>
      <c r="AG2160" s="3"/>
      <c r="AI2160" s="1"/>
      <c r="AK2160" s="1"/>
      <c r="AL2160" s="1"/>
      <c r="AM2160" s="1"/>
      <c r="AN2160" s="1"/>
      <c r="AO2160" s="1"/>
      <c r="AP2160" s="1"/>
      <c r="AQ2160" s="1"/>
      <c r="AR2160" s="1"/>
      <c r="AS2160" s="1"/>
      <c r="AT2160" s="1"/>
      <c r="AU2160" s="1"/>
      <c r="AV2160" s="1"/>
      <c r="AW2160" s="1"/>
      <c r="AX2160" s="1"/>
      <c r="AY2160" s="1"/>
      <c r="AZ2160" s="1"/>
      <c r="BA2160" s="1"/>
      <c r="BB2160" s="1"/>
      <c r="BC2160" s="1"/>
      <c r="BD2160" s="1"/>
      <c r="BE2160" s="1"/>
      <c r="BF2160" s="1"/>
      <c r="BG2160" s="1"/>
      <c r="BH2160" s="1"/>
      <c r="BI2160" s="1"/>
      <c r="BJ2160" s="1"/>
      <c r="BK2160" s="1"/>
      <c r="BL2160" s="1"/>
      <c r="BM2160" s="1"/>
      <c r="BN2160" s="1"/>
      <c r="BO2160" s="1"/>
      <c r="BP2160" s="1"/>
      <c r="BQ2160" s="1"/>
      <c r="BR2160" s="1"/>
      <c r="BS2160" s="1"/>
      <c r="BT2160" s="1"/>
      <c r="BU2160" s="1"/>
      <c r="BV2160" s="1"/>
      <c r="BW2160" s="1"/>
      <c r="BX2160" s="1"/>
      <c r="BY2160" s="1"/>
      <c r="BZ2160" s="1"/>
      <c r="CA2160" s="1"/>
      <c r="CB2160" s="1"/>
      <c r="CC2160" s="1"/>
      <c r="CD2160" s="1"/>
      <c r="CE2160" s="1"/>
      <c r="CF2160" s="1"/>
    </row>
    <row r="2161" spans="1:84" s="2" customFormat="1" x14ac:dyDescent="0.25">
      <c r="A2161" s="12"/>
      <c r="C2161" s="3"/>
      <c r="D2161" s="11"/>
      <c r="F2161" s="9"/>
      <c r="G2161" s="13"/>
      <c r="N2161" s="9"/>
      <c r="T2161" s="8"/>
      <c r="U2161" s="14"/>
      <c r="V2161" s="7"/>
      <c r="W2161" s="6"/>
      <c r="X2161" s="6"/>
      <c r="Y2161" s="6"/>
      <c r="Z2161" s="6"/>
      <c r="AA2161" s="6"/>
      <c r="AB2161" s="4"/>
      <c r="AC2161" s="5"/>
      <c r="AD2161" s="5"/>
      <c r="AE2161" s="5"/>
      <c r="AF2161" s="4"/>
      <c r="AG2161" s="3"/>
      <c r="AI2161" s="1"/>
      <c r="AK2161" s="1"/>
      <c r="AL2161" s="1"/>
      <c r="AM2161" s="1"/>
      <c r="AN2161" s="1"/>
      <c r="AO2161" s="1"/>
      <c r="AP2161" s="1"/>
      <c r="AQ2161" s="1"/>
      <c r="AR2161" s="1"/>
      <c r="AS2161" s="1"/>
      <c r="AT2161" s="1"/>
      <c r="AU2161" s="1"/>
      <c r="AV2161" s="1"/>
      <c r="AW2161" s="1"/>
      <c r="AX2161" s="1"/>
      <c r="AY2161" s="1"/>
      <c r="AZ2161" s="1"/>
      <c r="BA2161" s="1"/>
      <c r="BB2161" s="1"/>
      <c r="BC2161" s="1"/>
      <c r="BD2161" s="1"/>
      <c r="BE2161" s="1"/>
      <c r="BF2161" s="1"/>
      <c r="BG2161" s="1"/>
      <c r="BH2161" s="1"/>
      <c r="BI2161" s="1"/>
      <c r="BJ2161" s="1"/>
      <c r="BK2161" s="1"/>
      <c r="BL2161" s="1"/>
      <c r="BM2161" s="1"/>
      <c r="BN2161" s="1"/>
      <c r="BO2161" s="1"/>
      <c r="BP2161" s="1"/>
      <c r="BQ2161" s="1"/>
      <c r="BR2161" s="1"/>
      <c r="BS2161" s="1"/>
      <c r="BT2161" s="1"/>
      <c r="BU2161" s="1"/>
      <c r="BV2161" s="1"/>
      <c r="BW2161" s="1"/>
      <c r="BX2161" s="1"/>
      <c r="BY2161" s="1"/>
      <c r="BZ2161" s="1"/>
      <c r="CA2161" s="1"/>
      <c r="CB2161" s="1"/>
      <c r="CC2161" s="1"/>
      <c r="CD2161" s="1"/>
      <c r="CE2161" s="1"/>
      <c r="CF2161" s="1"/>
    </row>
    <row r="2162" spans="1:84" s="2" customFormat="1" x14ac:dyDescent="0.25">
      <c r="A2162" s="12"/>
      <c r="C2162" s="3"/>
      <c r="D2162" s="11"/>
      <c r="F2162" s="9"/>
      <c r="G2162" s="13"/>
      <c r="N2162" s="9"/>
      <c r="T2162" s="8"/>
      <c r="U2162" s="14"/>
      <c r="V2162" s="7"/>
      <c r="W2162" s="6"/>
      <c r="X2162" s="6"/>
      <c r="Y2162" s="6"/>
      <c r="Z2162" s="6"/>
      <c r="AA2162" s="6"/>
      <c r="AB2162" s="4"/>
      <c r="AC2162" s="5"/>
      <c r="AD2162" s="5"/>
      <c r="AE2162" s="5"/>
      <c r="AF2162" s="4"/>
      <c r="AG2162" s="3"/>
      <c r="AI2162" s="1"/>
      <c r="AK2162" s="1"/>
      <c r="AL2162" s="1"/>
      <c r="AM2162" s="1"/>
      <c r="AN2162" s="1"/>
      <c r="AO2162" s="1"/>
      <c r="AP2162" s="1"/>
      <c r="AQ2162" s="1"/>
      <c r="AR2162" s="1"/>
      <c r="AS2162" s="1"/>
      <c r="AT2162" s="1"/>
      <c r="AU2162" s="1"/>
      <c r="AV2162" s="1"/>
      <c r="AW2162" s="1"/>
      <c r="AX2162" s="1"/>
      <c r="AY2162" s="1"/>
      <c r="AZ2162" s="1"/>
      <c r="BA2162" s="1"/>
      <c r="BB2162" s="1"/>
      <c r="BC2162" s="1"/>
      <c r="BD2162" s="1"/>
      <c r="BE2162" s="1"/>
      <c r="BF2162" s="1"/>
      <c r="BG2162" s="1"/>
      <c r="BH2162" s="1"/>
      <c r="BI2162" s="1"/>
      <c r="BJ2162" s="1"/>
      <c r="BK2162" s="1"/>
      <c r="BL2162" s="1"/>
      <c r="BM2162" s="1"/>
      <c r="BN2162" s="1"/>
      <c r="BO2162" s="1"/>
      <c r="BP2162" s="1"/>
      <c r="BQ2162" s="1"/>
      <c r="BR2162" s="1"/>
      <c r="BS2162" s="1"/>
      <c r="BT2162" s="1"/>
      <c r="BU2162" s="1"/>
      <c r="BV2162" s="1"/>
      <c r="BW2162" s="1"/>
      <c r="BX2162" s="1"/>
      <c r="BY2162" s="1"/>
      <c r="BZ2162" s="1"/>
      <c r="CA2162" s="1"/>
      <c r="CB2162" s="1"/>
      <c r="CC2162" s="1"/>
      <c r="CD2162" s="1"/>
      <c r="CE2162" s="1"/>
      <c r="CF2162" s="1"/>
    </row>
    <row r="2163" spans="1:84" s="2" customFormat="1" x14ac:dyDescent="0.25">
      <c r="A2163" s="12"/>
      <c r="C2163" s="3"/>
      <c r="D2163" s="11"/>
      <c r="F2163" s="9"/>
      <c r="G2163" s="13"/>
      <c r="N2163" s="9"/>
      <c r="T2163" s="8"/>
      <c r="U2163" s="14"/>
      <c r="V2163" s="7"/>
      <c r="W2163" s="6"/>
      <c r="X2163" s="6"/>
      <c r="Y2163" s="6"/>
      <c r="Z2163" s="6"/>
      <c r="AA2163" s="6"/>
      <c r="AB2163" s="4"/>
      <c r="AC2163" s="5"/>
      <c r="AD2163" s="5"/>
      <c r="AE2163" s="5"/>
      <c r="AF2163" s="4"/>
      <c r="AG2163" s="3"/>
      <c r="AI2163" s="1"/>
      <c r="AK2163" s="1"/>
      <c r="AL2163" s="1"/>
      <c r="AM2163" s="1"/>
      <c r="AN2163" s="1"/>
      <c r="AO2163" s="1"/>
      <c r="AP2163" s="1"/>
      <c r="AQ2163" s="1"/>
      <c r="AR2163" s="1"/>
      <c r="AS2163" s="1"/>
      <c r="AT2163" s="1"/>
      <c r="AU2163" s="1"/>
      <c r="AV2163" s="1"/>
      <c r="AW2163" s="1"/>
      <c r="AX2163" s="1"/>
      <c r="AY2163" s="1"/>
      <c r="AZ2163" s="1"/>
      <c r="BA2163" s="1"/>
      <c r="BB2163" s="1"/>
      <c r="BC2163" s="1"/>
      <c r="BD2163" s="1"/>
      <c r="BE2163" s="1"/>
      <c r="BF2163" s="1"/>
      <c r="BG2163" s="1"/>
      <c r="BH2163" s="1"/>
      <c r="BI2163" s="1"/>
      <c r="BJ2163" s="1"/>
      <c r="BK2163" s="1"/>
      <c r="BL2163" s="1"/>
      <c r="BM2163" s="1"/>
      <c r="BN2163" s="1"/>
      <c r="BO2163" s="1"/>
      <c r="BP2163" s="1"/>
      <c r="BQ2163" s="1"/>
      <c r="BR2163" s="1"/>
      <c r="BS2163" s="1"/>
      <c r="BT2163" s="1"/>
      <c r="BU2163" s="1"/>
      <c r="BV2163" s="1"/>
      <c r="BW2163" s="1"/>
      <c r="BX2163" s="1"/>
      <c r="BY2163" s="1"/>
      <c r="BZ2163" s="1"/>
      <c r="CA2163" s="1"/>
      <c r="CB2163" s="1"/>
      <c r="CC2163" s="1"/>
      <c r="CD2163" s="1"/>
      <c r="CE2163" s="1"/>
      <c r="CF2163" s="1"/>
    </row>
    <row r="2164" spans="1:84" s="2" customFormat="1" x14ac:dyDescent="0.25">
      <c r="A2164" s="12"/>
      <c r="C2164" s="3"/>
      <c r="D2164" s="11"/>
      <c r="F2164" s="9"/>
      <c r="G2164" s="13"/>
      <c r="N2164" s="9"/>
      <c r="T2164" s="8"/>
      <c r="U2164" s="14"/>
      <c r="V2164" s="7"/>
      <c r="W2164" s="6"/>
      <c r="X2164" s="6"/>
      <c r="Y2164" s="6"/>
      <c r="Z2164" s="6"/>
      <c r="AA2164" s="6"/>
      <c r="AB2164" s="4"/>
      <c r="AC2164" s="5"/>
      <c r="AD2164" s="5"/>
      <c r="AE2164" s="5"/>
      <c r="AF2164" s="4"/>
      <c r="AG2164" s="3"/>
      <c r="AI2164" s="1"/>
      <c r="AK2164" s="1"/>
      <c r="AL2164" s="1"/>
      <c r="AM2164" s="1"/>
      <c r="AN2164" s="1"/>
      <c r="AO2164" s="1"/>
      <c r="AP2164" s="1"/>
      <c r="AQ2164" s="1"/>
      <c r="AR2164" s="1"/>
      <c r="AS2164" s="1"/>
      <c r="AT2164" s="1"/>
      <c r="AU2164" s="1"/>
      <c r="AV2164" s="1"/>
      <c r="AW2164" s="1"/>
      <c r="AX2164" s="1"/>
      <c r="AY2164" s="1"/>
      <c r="AZ2164" s="1"/>
      <c r="BA2164" s="1"/>
      <c r="BB2164" s="1"/>
      <c r="BC2164" s="1"/>
      <c r="BD2164" s="1"/>
      <c r="BE2164" s="1"/>
      <c r="BF2164" s="1"/>
      <c r="BG2164" s="1"/>
      <c r="BH2164" s="1"/>
      <c r="BI2164" s="1"/>
      <c r="BJ2164" s="1"/>
      <c r="BK2164" s="1"/>
      <c r="BL2164" s="1"/>
      <c r="BM2164" s="1"/>
      <c r="BN2164" s="1"/>
      <c r="BO2164" s="1"/>
      <c r="BP2164" s="1"/>
      <c r="BQ2164" s="1"/>
      <c r="BR2164" s="1"/>
      <c r="BS2164" s="1"/>
      <c r="BT2164" s="1"/>
      <c r="BU2164" s="1"/>
      <c r="BV2164" s="1"/>
      <c r="BW2164" s="1"/>
      <c r="BX2164" s="1"/>
      <c r="BY2164" s="1"/>
      <c r="BZ2164" s="1"/>
      <c r="CA2164" s="1"/>
      <c r="CB2164" s="1"/>
      <c r="CC2164" s="1"/>
      <c r="CD2164" s="1"/>
      <c r="CE2164" s="1"/>
      <c r="CF2164" s="1"/>
    </row>
    <row r="2165" spans="1:84" s="2" customFormat="1" x14ac:dyDescent="0.25">
      <c r="A2165" s="12"/>
      <c r="C2165" s="3"/>
      <c r="D2165" s="11"/>
      <c r="F2165" s="9"/>
      <c r="G2165" s="13"/>
      <c r="N2165" s="9"/>
      <c r="T2165" s="8"/>
      <c r="U2165" s="14"/>
      <c r="V2165" s="7"/>
      <c r="W2165" s="6"/>
      <c r="X2165" s="6"/>
      <c r="Y2165" s="6"/>
      <c r="Z2165" s="6"/>
      <c r="AA2165" s="6"/>
      <c r="AB2165" s="4"/>
      <c r="AC2165" s="5"/>
      <c r="AD2165" s="5"/>
      <c r="AE2165" s="5"/>
      <c r="AF2165" s="4"/>
      <c r="AG2165" s="3"/>
      <c r="AI2165" s="1"/>
      <c r="AK2165" s="1"/>
      <c r="AL2165" s="1"/>
      <c r="AM2165" s="1"/>
      <c r="AN2165" s="1"/>
      <c r="AO2165" s="1"/>
      <c r="AP2165" s="1"/>
      <c r="AQ2165" s="1"/>
      <c r="AR2165" s="1"/>
      <c r="AS2165" s="1"/>
      <c r="AT2165" s="1"/>
      <c r="AU2165" s="1"/>
      <c r="AV2165" s="1"/>
      <c r="AW2165" s="1"/>
      <c r="AX2165" s="1"/>
      <c r="AY2165" s="1"/>
      <c r="AZ2165" s="1"/>
      <c r="BA2165" s="1"/>
      <c r="BB2165" s="1"/>
      <c r="BC2165" s="1"/>
      <c r="BD2165" s="1"/>
      <c r="BE2165" s="1"/>
      <c r="BF2165" s="1"/>
      <c r="BG2165" s="1"/>
      <c r="BH2165" s="1"/>
      <c r="BI2165" s="1"/>
      <c r="BJ2165" s="1"/>
      <c r="BK2165" s="1"/>
      <c r="BL2165" s="1"/>
      <c r="BM2165" s="1"/>
      <c r="BN2165" s="1"/>
      <c r="BO2165" s="1"/>
      <c r="BP2165" s="1"/>
      <c r="BQ2165" s="1"/>
      <c r="BR2165" s="1"/>
      <c r="BS2165" s="1"/>
      <c r="BT2165" s="1"/>
      <c r="BU2165" s="1"/>
      <c r="BV2165" s="1"/>
      <c r="BW2165" s="1"/>
      <c r="BX2165" s="1"/>
      <c r="BY2165" s="1"/>
      <c r="BZ2165" s="1"/>
      <c r="CA2165" s="1"/>
      <c r="CB2165" s="1"/>
      <c r="CC2165" s="1"/>
      <c r="CD2165" s="1"/>
      <c r="CE2165" s="1"/>
      <c r="CF2165" s="1"/>
    </row>
    <row r="2166" spans="1:84" s="2" customFormat="1" x14ac:dyDescent="0.25">
      <c r="A2166" s="12"/>
      <c r="C2166" s="3"/>
      <c r="D2166" s="11"/>
      <c r="F2166" s="9"/>
      <c r="G2166" s="13"/>
      <c r="N2166" s="9"/>
      <c r="T2166" s="8"/>
      <c r="U2166" s="14"/>
      <c r="V2166" s="7"/>
      <c r="W2166" s="6"/>
      <c r="X2166" s="6"/>
      <c r="Y2166" s="6"/>
      <c r="Z2166" s="6"/>
      <c r="AA2166" s="6"/>
      <c r="AB2166" s="4"/>
      <c r="AC2166" s="5"/>
      <c r="AD2166" s="5"/>
      <c r="AE2166" s="5"/>
      <c r="AF2166" s="4"/>
      <c r="AG2166" s="3"/>
      <c r="AI2166" s="1"/>
      <c r="AK2166" s="1"/>
      <c r="AL2166" s="1"/>
      <c r="AM2166" s="1"/>
      <c r="AN2166" s="1"/>
      <c r="AO2166" s="1"/>
      <c r="AP2166" s="1"/>
      <c r="AQ2166" s="1"/>
      <c r="AR2166" s="1"/>
      <c r="AS2166" s="1"/>
      <c r="AT2166" s="1"/>
      <c r="AU2166" s="1"/>
      <c r="AV2166" s="1"/>
      <c r="AW2166" s="1"/>
      <c r="AX2166" s="1"/>
      <c r="AY2166" s="1"/>
      <c r="AZ2166" s="1"/>
      <c r="BA2166" s="1"/>
      <c r="BB2166" s="1"/>
      <c r="BC2166" s="1"/>
      <c r="BD2166" s="1"/>
      <c r="BE2166" s="1"/>
      <c r="BF2166" s="1"/>
      <c r="BG2166" s="1"/>
      <c r="BH2166" s="1"/>
      <c r="BI2166" s="1"/>
      <c r="BJ2166" s="1"/>
      <c r="BK2166" s="1"/>
      <c r="BL2166" s="1"/>
      <c r="BM2166" s="1"/>
      <c r="BN2166" s="1"/>
      <c r="BO2166" s="1"/>
      <c r="BP2166" s="1"/>
      <c r="BQ2166" s="1"/>
      <c r="BR2166" s="1"/>
      <c r="BS2166" s="1"/>
      <c r="BT2166" s="1"/>
      <c r="BU2166" s="1"/>
      <c r="BV2166" s="1"/>
      <c r="BW2166" s="1"/>
      <c r="BX2166" s="1"/>
      <c r="BY2166" s="1"/>
      <c r="BZ2166" s="1"/>
      <c r="CA2166" s="1"/>
      <c r="CB2166" s="1"/>
      <c r="CC2166" s="1"/>
      <c r="CD2166" s="1"/>
      <c r="CE2166" s="1"/>
      <c r="CF2166" s="1"/>
    </row>
    <row r="2167" spans="1:84" s="2" customFormat="1" x14ac:dyDescent="0.25">
      <c r="A2167" s="12"/>
      <c r="C2167" s="3"/>
      <c r="D2167" s="11"/>
      <c r="F2167" s="9"/>
      <c r="G2167" s="13"/>
      <c r="N2167" s="9"/>
      <c r="T2167" s="8"/>
      <c r="U2167" s="14"/>
      <c r="V2167" s="7"/>
      <c r="W2167" s="6"/>
      <c r="X2167" s="6"/>
      <c r="Y2167" s="6"/>
      <c r="Z2167" s="6"/>
      <c r="AA2167" s="6"/>
      <c r="AB2167" s="4"/>
      <c r="AC2167" s="5"/>
      <c r="AD2167" s="5"/>
      <c r="AE2167" s="5"/>
      <c r="AF2167" s="4"/>
      <c r="AG2167" s="3"/>
      <c r="AI2167" s="1"/>
      <c r="AK2167" s="1"/>
      <c r="AL2167" s="1"/>
      <c r="AM2167" s="1"/>
      <c r="AN2167" s="1"/>
      <c r="AO2167" s="1"/>
      <c r="AP2167" s="1"/>
      <c r="AQ2167" s="1"/>
      <c r="AR2167" s="1"/>
      <c r="AS2167" s="1"/>
      <c r="AT2167" s="1"/>
      <c r="AU2167" s="1"/>
      <c r="AV2167" s="1"/>
      <c r="AW2167" s="1"/>
      <c r="AX2167" s="1"/>
      <c r="AY2167" s="1"/>
      <c r="AZ2167" s="1"/>
      <c r="BA2167" s="1"/>
      <c r="BB2167" s="1"/>
      <c r="BC2167" s="1"/>
      <c r="BD2167" s="1"/>
      <c r="BE2167" s="1"/>
      <c r="BF2167" s="1"/>
      <c r="BG2167" s="1"/>
      <c r="BH2167" s="1"/>
      <c r="BI2167" s="1"/>
      <c r="BJ2167" s="1"/>
      <c r="BK2167" s="1"/>
      <c r="BL2167" s="1"/>
      <c r="BM2167" s="1"/>
      <c r="BN2167" s="1"/>
      <c r="BO2167" s="1"/>
      <c r="BP2167" s="1"/>
      <c r="BQ2167" s="1"/>
      <c r="BR2167" s="1"/>
      <c r="BS2167" s="1"/>
      <c r="BT2167" s="1"/>
      <c r="BU2167" s="1"/>
      <c r="BV2167" s="1"/>
      <c r="BW2167" s="1"/>
      <c r="BX2167" s="1"/>
      <c r="BY2167" s="1"/>
      <c r="BZ2167" s="1"/>
      <c r="CA2167" s="1"/>
      <c r="CB2167" s="1"/>
      <c r="CC2167" s="1"/>
      <c r="CD2167" s="1"/>
      <c r="CE2167" s="1"/>
      <c r="CF2167" s="1"/>
    </row>
    <row r="2168" spans="1:84" s="2" customFormat="1" x14ac:dyDescent="0.25">
      <c r="A2168" s="12"/>
      <c r="C2168" s="3"/>
      <c r="D2168" s="11"/>
      <c r="F2168" s="9"/>
      <c r="G2168" s="13"/>
      <c r="N2168" s="9"/>
      <c r="T2168" s="8"/>
      <c r="U2168" s="14"/>
      <c r="V2168" s="7"/>
      <c r="W2168" s="6"/>
      <c r="X2168" s="6"/>
      <c r="Y2168" s="6"/>
      <c r="Z2168" s="6"/>
      <c r="AA2168" s="6"/>
      <c r="AB2168" s="4"/>
      <c r="AC2168" s="5"/>
      <c r="AD2168" s="5"/>
      <c r="AE2168" s="5"/>
      <c r="AF2168" s="4"/>
      <c r="AG2168" s="3"/>
      <c r="AI2168" s="1"/>
      <c r="AK2168" s="1"/>
      <c r="AL2168" s="1"/>
      <c r="AM2168" s="1"/>
      <c r="AN2168" s="1"/>
      <c r="AO2168" s="1"/>
      <c r="AP2168" s="1"/>
      <c r="AQ2168" s="1"/>
      <c r="AR2168" s="1"/>
      <c r="AS2168" s="1"/>
      <c r="AT2168" s="1"/>
      <c r="AU2168" s="1"/>
      <c r="AV2168" s="1"/>
      <c r="AW2168" s="1"/>
      <c r="AX2168" s="1"/>
      <c r="AY2168" s="1"/>
      <c r="AZ2168" s="1"/>
      <c r="BA2168" s="1"/>
      <c r="BB2168" s="1"/>
      <c r="BC2168" s="1"/>
      <c r="BD2168" s="1"/>
      <c r="BE2168" s="1"/>
      <c r="BF2168" s="1"/>
      <c r="BG2168" s="1"/>
      <c r="BH2168" s="1"/>
      <c r="BI2168" s="1"/>
      <c r="BJ2168" s="1"/>
      <c r="BK2168" s="1"/>
      <c r="BL2168" s="1"/>
      <c r="BM2168" s="1"/>
      <c r="BN2168" s="1"/>
      <c r="BO2168" s="1"/>
      <c r="BP2168" s="1"/>
      <c r="BQ2168" s="1"/>
      <c r="BR2168" s="1"/>
      <c r="BS2168" s="1"/>
      <c r="BT2168" s="1"/>
      <c r="BU2168" s="1"/>
      <c r="BV2168" s="1"/>
      <c r="BW2168" s="1"/>
      <c r="BX2168" s="1"/>
      <c r="BY2168" s="1"/>
      <c r="BZ2168" s="1"/>
      <c r="CA2168" s="1"/>
      <c r="CB2168" s="1"/>
      <c r="CC2168" s="1"/>
      <c r="CD2168" s="1"/>
      <c r="CE2168" s="1"/>
      <c r="CF2168" s="1"/>
    </row>
    <row r="2169" spans="1:84" s="2" customFormat="1" x14ac:dyDescent="0.25">
      <c r="A2169" s="12"/>
      <c r="C2169" s="3"/>
      <c r="D2169" s="11"/>
      <c r="F2169" s="9"/>
      <c r="G2169" s="13"/>
      <c r="N2169" s="9"/>
      <c r="T2169" s="8"/>
      <c r="U2169" s="14"/>
      <c r="V2169" s="7"/>
      <c r="W2169" s="6"/>
      <c r="X2169" s="6"/>
      <c r="Y2169" s="6"/>
      <c r="Z2169" s="6"/>
      <c r="AA2169" s="6"/>
      <c r="AB2169" s="4"/>
      <c r="AC2169" s="5"/>
      <c r="AD2169" s="5"/>
      <c r="AE2169" s="5"/>
      <c r="AF2169" s="4"/>
      <c r="AG2169" s="3"/>
      <c r="AI2169" s="1"/>
      <c r="AK2169" s="1"/>
      <c r="AL2169" s="1"/>
      <c r="AM2169" s="1"/>
      <c r="AN2169" s="1"/>
      <c r="AO2169" s="1"/>
      <c r="AP2169" s="1"/>
      <c r="AQ2169" s="1"/>
      <c r="AR2169" s="1"/>
      <c r="AS2169" s="1"/>
      <c r="AT2169" s="1"/>
      <c r="AU2169" s="1"/>
      <c r="AV2169" s="1"/>
      <c r="AW2169" s="1"/>
      <c r="AX2169" s="1"/>
      <c r="AY2169" s="1"/>
      <c r="AZ2169" s="1"/>
      <c r="BA2169" s="1"/>
      <c r="BB2169" s="1"/>
      <c r="BC2169" s="1"/>
      <c r="BD2169" s="1"/>
      <c r="BE2169" s="1"/>
      <c r="BF2169" s="1"/>
      <c r="BG2169" s="1"/>
      <c r="BH2169" s="1"/>
      <c r="BI2169" s="1"/>
      <c r="BJ2169" s="1"/>
      <c r="BK2169" s="1"/>
      <c r="BL2169" s="1"/>
      <c r="BM2169" s="1"/>
      <c r="BN2169" s="1"/>
      <c r="BO2169" s="1"/>
      <c r="BP2169" s="1"/>
      <c r="BQ2169" s="1"/>
      <c r="BR2169" s="1"/>
      <c r="BS2169" s="1"/>
      <c r="BT2169" s="1"/>
      <c r="BU2169" s="1"/>
      <c r="BV2169" s="1"/>
      <c r="BW2169" s="1"/>
      <c r="BX2169" s="1"/>
      <c r="BY2169" s="1"/>
      <c r="BZ2169" s="1"/>
      <c r="CA2169" s="1"/>
      <c r="CB2169" s="1"/>
      <c r="CC2169" s="1"/>
      <c r="CD2169" s="1"/>
      <c r="CE2169" s="1"/>
      <c r="CF2169" s="1"/>
    </row>
    <row r="2170" spans="1:84" s="2" customFormat="1" x14ac:dyDescent="0.25">
      <c r="A2170" s="12"/>
      <c r="C2170" s="3"/>
      <c r="D2170" s="11"/>
      <c r="F2170" s="9"/>
      <c r="G2170" s="13"/>
      <c r="N2170" s="9"/>
      <c r="T2170" s="8"/>
      <c r="U2170" s="14"/>
      <c r="V2170" s="7"/>
      <c r="W2170" s="6"/>
      <c r="X2170" s="6"/>
      <c r="Y2170" s="6"/>
      <c r="Z2170" s="6"/>
      <c r="AA2170" s="6"/>
      <c r="AB2170" s="4"/>
      <c r="AC2170" s="5"/>
      <c r="AD2170" s="5"/>
      <c r="AE2170" s="5"/>
      <c r="AF2170" s="4"/>
      <c r="AG2170" s="3"/>
      <c r="AI2170" s="1"/>
      <c r="AK2170" s="1"/>
      <c r="AL2170" s="1"/>
      <c r="AM2170" s="1"/>
      <c r="AN2170" s="1"/>
      <c r="AO2170" s="1"/>
      <c r="AP2170" s="1"/>
      <c r="AQ2170" s="1"/>
      <c r="AR2170" s="1"/>
      <c r="AS2170" s="1"/>
      <c r="AT2170" s="1"/>
      <c r="AU2170" s="1"/>
      <c r="AV2170" s="1"/>
      <c r="AW2170" s="1"/>
      <c r="AX2170" s="1"/>
      <c r="AY2170" s="1"/>
      <c r="AZ2170" s="1"/>
      <c r="BA2170" s="1"/>
      <c r="BB2170" s="1"/>
      <c r="BC2170" s="1"/>
      <c r="BD2170" s="1"/>
      <c r="BE2170" s="1"/>
      <c r="BF2170" s="1"/>
      <c r="BG2170" s="1"/>
      <c r="BH2170" s="1"/>
      <c r="BI2170" s="1"/>
      <c r="BJ2170" s="1"/>
      <c r="BK2170" s="1"/>
      <c r="BL2170" s="1"/>
      <c r="BM2170" s="1"/>
      <c r="BN2170" s="1"/>
      <c r="BO2170" s="1"/>
      <c r="BP2170" s="1"/>
      <c r="BQ2170" s="1"/>
      <c r="BR2170" s="1"/>
      <c r="BS2170" s="1"/>
      <c r="BT2170" s="1"/>
      <c r="BU2170" s="1"/>
      <c r="BV2170" s="1"/>
      <c r="BW2170" s="1"/>
      <c r="BX2170" s="1"/>
      <c r="BY2170" s="1"/>
      <c r="BZ2170" s="1"/>
      <c r="CA2170" s="1"/>
      <c r="CB2170" s="1"/>
      <c r="CC2170" s="1"/>
      <c r="CD2170" s="1"/>
      <c r="CE2170" s="1"/>
      <c r="CF2170" s="1"/>
    </row>
    <row r="2171" spans="1:84" s="2" customFormat="1" x14ac:dyDescent="0.25">
      <c r="A2171" s="12"/>
      <c r="C2171" s="3"/>
      <c r="D2171" s="11"/>
      <c r="F2171" s="9"/>
      <c r="G2171" s="13"/>
      <c r="N2171" s="9"/>
      <c r="T2171" s="8"/>
      <c r="U2171" s="14"/>
      <c r="V2171" s="7"/>
      <c r="W2171" s="6"/>
      <c r="X2171" s="6"/>
      <c r="Y2171" s="6"/>
      <c r="Z2171" s="6"/>
      <c r="AA2171" s="6"/>
      <c r="AB2171" s="4"/>
      <c r="AC2171" s="5"/>
      <c r="AD2171" s="5"/>
      <c r="AE2171" s="5"/>
      <c r="AF2171" s="4"/>
      <c r="AG2171" s="3"/>
      <c r="AI2171" s="1"/>
      <c r="AK2171" s="1"/>
      <c r="AL2171" s="1"/>
      <c r="AM2171" s="1"/>
      <c r="AN2171" s="1"/>
      <c r="AO2171" s="1"/>
      <c r="AP2171" s="1"/>
      <c r="AQ2171" s="1"/>
      <c r="AR2171" s="1"/>
      <c r="AS2171" s="1"/>
      <c r="AT2171" s="1"/>
      <c r="AU2171" s="1"/>
      <c r="AV2171" s="1"/>
      <c r="AW2171" s="1"/>
      <c r="AX2171" s="1"/>
      <c r="AY2171" s="1"/>
      <c r="AZ2171" s="1"/>
      <c r="BA2171" s="1"/>
      <c r="BB2171" s="1"/>
      <c r="BC2171" s="1"/>
      <c r="BD2171" s="1"/>
      <c r="BE2171" s="1"/>
      <c r="BF2171" s="1"/>
      <c r="BG2171" s="1"/>
      <c r="BH2171" s="1"/>
      <c r="BI2171" s="1"/>
      <c r="BJ2171" s="1"/>
      <c r="BK2171" s="1"/>
      <c r="BL2171" s="1"/>
      <c r="BM2171" s="1"/>
      <c r="BN2171" s="1"/>
      <c r="BO2171" s="1"/>
      <c r="BP2171" s="1"/>
      <c r="BQ2171" s="1"/>
      <c r="BR2171" s="1"/>
      <c r="BS2171" s="1"/>
      <c r="BT2171" s="1"/>
      <c r="BU2171" s="1"/>
      <c r="BV2171" s="1"/>
      <c r="BW2171" s="1"/>
      <c r="BX2171" s="1"/>
      <c r="BY2171" s="1"/>
      <c r="BZ2171" s="1"/>
      <c r="CA2171" s="1"/>
      <c r="CB2171" s="1"/>
      <c r="CC2171" s="1"/>
      <c r="CD2171" s="1"/>
      <c r="CE2171" s="1"/>
      <c r="CF2171" s="1"/>
    </row>
    <row r="2172" spans="1:84" s="2" customFormat="1" x14ac:dyDescent="0.25">
      <c r="A2172" s="12"/>
      <c r="C2172" s="3"/>
      <c r="D2172" s="11"/>
      <c r="F2172" s="9"/>
      <c r="G2172" s="13"/>
      <c r="N2172" s="9"/>
      <c r="T2172" s="8"/>
      <c r="U2172" s="14"/>
      <c r="V2172" s="7"/>
      <c r="W2172" s="6"/>
      <c r="X2172" s="6"/>
      <c r="Y2172" s="6"/>
      <c r="Z2172" s="6"/>
      <c r="AA2172" s="6"/>
      <c r="AB2172" s="4"/>
      <c r="AC2172" s="5"/>
      <c r="AD2172" s="5"/>
      <c r="AE2172" s="5"/>
      <c r="AF2172" s="4"/>
      <c r="AG2172" s="3"/>
      <c r="AI2172" s="1"/>
      <c r="AK2172" s="1"/>
      <c r="AL2172" s="1"/>
      <c r="AM2172" s="1"/>
      <c r="AN2172" s="1"/>
      <c r="AO2172" s="1"/>
      <c r="AP2172" s="1"/>
      <c r="AQ2172" s="1"/>
      <c r="AR2172" s="1"/>
      <c r="AS2172" s="1"/>
      <c r="AT2172" s="1"/>
      <c r="AU2172" s="1"/>
      <c r="AV2172" s="1"/>
      <c r="AW2172" s="1"/>
      <c r="AX2172" s="1"/>
      <c r="AY2172" s="1"/>
      <c r="AZ2172" s="1"/>
      <c r="BA2172" s="1"/>
      <c r="BB2172" s="1"/>
      <c r="BC2172" s="1"/>
      <c r="BD2172" s="1"/>
      <c r="BE2172" s="1"/>
      <c r="BF2172" s="1"/>
      <c r="BG2172" s="1"/>
      <c r="BH2172" s="1"/>
      <c r="BI2172" s="1"/>
      <c r="BJ2172" s="1"/>
      <c r="BK2172" s="1"/>
      <c r="BL2172" s="1"/>
      <c r="BM2172" s="1"/>
      <c r="BN2172" s="1"/>
      <c r="BO2172" s="1"/>
      <c r="BP2172" s="1"/>
      <c r="BQ2172" s="1"/>
      <c r="BR2172" s="1"/>
      <c r="BS2172" s="1"/>
      <c r="BT2172" s="1"/>
      <c r="BU2172" s="1"/>
      <c r="BV2172" s="1"/>
      <c r="BW2172" s="1"/>
      <c r="BX2172" s="1"/>
      <c r="BY2172" s="1"/>
      <c r="BZ2172" s="1"/>
      <c r="CA2172" s="1"/>
      <c r="CB2172" s="1"/>
      <c r="CC2172" s="1"/>
      <c r="CD2172" s="1"/>
      <c r="CE2172" s="1"/>
      <c r="CF2172" s="1"/>
    </row>
    <row r="2173" spans="1:84" s="2" customFormat="1" x14ac:dyDescent="0.25">
      <c r="A2173" s="12"/>
      <c r="C2173" s="3"/>
      <c r="D2173" s="11"/>
      <c r="F2173" s="9"/>
      <c r="G2173" s="13"/>
      <c r="N2173" s="9"/>
      <c r="T2173" s="8"/>
      <c r="U2173" s="14"/>
      <c r="V2173" s="7"/>
      <c r="W2173" s="6"/>
      <c r="X2173" s="6"/>
      <c r="Y2173" s="6"/>
      <c r="Z2173" s="6"/>
      <c r="AA2173" s="6"/>
      <c r="AB2173" s="4"/>
      <c r="AC2173" s="5"/>
      <c r="AD2173" s="5"/>
      <c r="AE2173" s="5"/>
      <c r="AF2173" s="4"/>
      <c r="AG2173" s="3"/>
      <c r="AI2173" s="1"/>
      <c r="AK2173" s="1"/>
      <c r="AL2173" s="1"/>
      <c r="AM2173" s="1"/>
      <c r="AN2173" s="1"/>
      <c r="AO2173" s="1"/>
      <c r="AP2173" s="1"/>
      <c r="AQ2173" s="1"/>
      <c r="AR2173" s="1"/>
      <c r="AS2173" s="1"/>
      <c r="AT2173" s="1"/>
      <c r="AU2173" s="1"/>
      <c r="AV2173" s="1"/>
      <c r="AW2173" s="1"/>
      <c r="AX2173" s="1"/>
      <c r="AY2173" s="1"/>
      <c r="AZ2173" s="1"/>
      <c r="BA2173" s="1"/>
      <c r="BB2173" s="1"/>
      <c r="BC2173" s="1"/>
      <c r="BD2173" s="1"/>
      <c r="BE2173" s="1"/>
      <c r="BF2173" s="1"/>
      <c r="BG2173" s="1"/>
      <c r="BH2173" s="1"/>
      <c r="BI2173" s="1"/>
      <c r="BJ2173" s="1"/>
      <c r="BK2173" s="1"/>
      <c r="BL2173" s="1"/>
      <c r="BM2173" s="1"/>
      <c r="BN2173" s="1"/>
      <c r="BO2173" s="1"/>
      <c r="BP2173" s="1"/>
      <c r="BQ2173" s="1"/>
      <c r="BR2173" s="1"/>
      <c r="BS2173" s="1"/>
      <c r="BT2173" s="1"/>
      <c r="BU2173" s="1"/>
      <c r="BV2173" s="1"/>
      <c r="BW2173" s="1"/>
      <c r="BX2173" s="1"/>
      <c r="BY2173" s="1"/>
      <c r="BZ2173" s="1"/>
      <c r="CA2173" s="1"/>
      <c r="CB2173" s="1"/>
      <c r="CC2173" s="1"/>
      <c r="CD2173" s="1"/>
      <c r="CE2173" s="1"/>
      <c r="CF2173" s="1"/>
    </row>
    <row r="2174" spans="1:84" s="2" customFormat="1" x14ac:dyDescent="0.25">
      <c r="A2174" s="12"/>
      <c r="C2174" s="3"/>
      <c r="D2174" s="11"/>
      <c r="F2174" s="9"/>
      <c r="G2174" s="13"/>
      <c r="N2174" s="9"/>
      <c r="T2174" s="8"/>
      <c r="U2174" s="14"/>
      <c r="V2174" s="7"/>
      <c r="W2174" s="6"/>
      <c r="X2174" s="6"/>
      <c r="Y2174" s="6"/>
      <c r="Z2174" s="6"/>
      <c r="AA2174" s="6"/>
      <c r="AB2174" s="4"/>
      <c r="AC2174" s="5"/>
      <c r="AD2174" s="5"/>
      <c r="AE2174" s="5"/>
      <c r="AF2174" s="4"/>
      <c r="AG2174" s="3"/>
      <c r="AI2174" s="1"/>
      <c r="AK2174" s="1"/>
      <c r="AL2174" s="1"/>
      <c r="AM2174" s="1"/>
      <c r="AN2174" s="1"/>
      <c r="AO2174" s="1"/>
      <c r="AP2174" s="1"/>
      <c r="AQ2174" s="1"/>
      <c r="AR2174" s="1"/>
      <c r="AS2174" s="1"/>
      <c r="AT2174" s="1"/>
      <c r="AU2174" s="1"/>
      <c r="AV2174" s="1"/>
      <c r="AW2174" s="1"/>
      <c r="AX2174" s="1"/>
      <c r="AY2174" s="1"/>
      <c r="AZ2174" s="1"/>
      <c r="BA2174" s="1"/>
      <c r="BB2174" s="1"/>
      <c r="BC2174" s="1"/>
      <c r="BD2174" s="1"/>
      <c r="BE2174" s="1"/>
      <c r="BF2174" s="1"/>
      <c r="BG2174" s="1"/>
      <c r="BH2174" s="1"/>
      <c r="BI2174" s="1"/>
      <c r="BJ2174" s="1"/>
      <c r="BK2174" s="1"/>
      <c r="BL2174" s="1"/>
      <c r="BM2174" s="1"/>
      <c r="BN2174" s="1"/>
      <c r="BO2174" s="1"/>
      <c r="BP2174" s="1"/>
      <c r="BQ2174" s="1"/>
      <c r="BR2174" s="1"/>
      <c r="BS2174" s="1"/>
      <c r="BT2174" s="1"/>
      <c r="BU2174" s="1"/>
      <c r="BV2174" s="1"/>
      <c r="BW2174" s="1"/>
      <c r="BX2174" s="1"/>
      <c r="BY2174" s="1"/>
      <c r="BZ2174" s="1"/>
      <c r="CA2174" s="1"/>
      <c r="CB2174" s="1"/>
      <c r="CC2174" s="1"/>
      <c r="CD2174" s="1"/>
      <c r="CE2174" s="1"/>
      <c r="CF2174" s="1"/>
    </row>
    <row r="2175" spans="1:84" s="2" customFormat="1" x14ac:dyDescent="0.25">
      <c r="A2175" s="12"/>
      <c r="C2175" s="3"/>
      <c r="D2175" s="11"/>
      <c r="F2175" s="9"/>
      <c r="G2175" s="13"/>
      <c r="N2175" s="9"/>
      <c r="T2175" s="8"/>
      <c r="U2175" s="14"/>
      <c r="V2175" s="7"/>
      <c r="W2175" s="6"/>
      <c r="X2175" s="6"/>
      <c r="Y2175" s="6"/>
      <c r="Z2175" s="6"/>
      <c r="AA2175" s="6"/>
      <c r="AB2175" s="4"/>
      <c r="AC2175" s="5"/>
      <c r="AD2175" s="5"/>
      <c r="AE2175" s="5"/>
      <c r="AF2175" s="4"/>
      <c r="AG2175" s="3"/>
      <c r="AI2175" s="1"/>
      <c r="AK2175" s="1"/>
      <c r="AL2175" s="1"/>
      <c r="AM2175" s="1"/>
      <c r="AN2175" s="1"/>
      <c r="AO2175" s="1"/>
      <c r="AP2175" s="1"/>
      <c r="AQ2175" s="1"/>
      <c r="AR2175" s="1"/>
      <c r="AS2175" s="1"/>
      <c r="AT2175" s="1"/>
      <c r="AU2175" s="1"/>
      <c r="AV2175" s="1"/>
      <c r="AW2175" s="1"/>
      <c r="AX2175" s="1"/>
      <c r="AY2175" s="1"/>
      <c r="AZ2175" s="1"/>
      <c r="BA2175" s="1"/>
      <c r="BB2175" s="1"/>
      <c r="BC2175" s="1"/>
      <c r="BD2175" s="1"/>
      <c r="BE2175" s="1"/>
      <c r="BF2175" s="1"/>
      <c r="BG2175" s="1"/>
      <c r="BH2175" s="1"/>
      <c r="BI2175" s="1"/>
      <c r="BJ2175" s="1"/>
      <c r="BK2175" s="1"/>
      <c r="BL2175" s="1"/>
      <c r="BM2175" s="1"/>
      <c r="BN2175" s="1"/>
      <c r="BO2175" s="1"/>
      <c r="BP2175" s="1"/>
      <c r="BQ2175" s="1"/>
      <c r="BR2175" s="1"/>
      <c r="BS2175" s="1"/>
      <c r="BT2175" s="1"/>
      <c r="BU2175" s="1"/>
      <c r="BV2175" s="1"/>
      <c r="BW2175" s="1"/>
      <c r="BX2175" s="1"/>
      <c r="BY2175" s="1"/>
      <c r="BZ2175" s="1"/>
      <c r="CA2175" s="1"/>
      <c r="CB2175" s="1"/>
      <c r="CC2175" s="1"/>
      <c r="CD2175" s="1"/>
      <c r="CE2175" s="1"/>
      <c r="CF2175" s="1"/>
    </row>
    <row r="2176" spans="1:84" s="2" customFormat="1" x14ac:dyDescent="0.25">
      <c r="A2176" s="12"/>
      <c r="C2176" s="3"/>
      <c r="D2176" s="11"/>
      <c r="F2176" s="9"/>
      <c r="G2176" s="13"/>
      <c r="N2176" s="9"/>
      <c r="T2176" s="8"/>
      <c r="U2176" s="14"/>
      <c r="V2176" s="7"/>
      <c r="W2176" s="6"/>
      <c r="X2176" s="6"/>
      <c r="Y2176" s="6"/>
      <c r="Z2176" s="6"/>
      <c r="AA2176" s="6"/>
      <c r="AB2176" s="4"/>
      <c r="AC2176" s="5"/>
      <c r="AD2176" s="5"/>
      <c r="AE2176" s="5"/>
      <c r="AF2176" s="4"/>
      <c r="AG2176" s="3"/>
      <c r="AI2176" s="1"/>
      <c r="AK2176" s="1"/>
      <c r="AL2176" s="1"/>
      <c r="AM2176" s="1"/>
      <c r="AN2176" s="1"/>
      <c r="AO2176" s="1"/>
      <c r="AP2176" s="1"/>
      <c r="AQ2176" s="1"/>
      <c r="AR2176" s="1"/>
      <c r="AS2176" s="1"/>
      <c r="AT2176" s="1"/>
      <c r="AU2176" s="1"/>
      <c r="AV2176" s="1"/>
      <c r="AW2176" s="1"/>
      <c r="AX2176" s="1"/>
      <c r="AY2176" s="1"/>
      <c r="AZ2176" s="1"/>
      <c r="BA2176" s="1"/>
      <c r="BB2176" s="1"/>
      <c r="BC2176" s="1"/>
      <c r="BD2176" s="1"/>
      <c r="BE2176" s="1"/>
      <c r="BF2176" s="1"/>
      <c r="BG2176" s="1"/>
      <c r="BH2176" s="1"/>
      <c r="BI2176" s="1"/>
      <c r="BJ2176" s="1"/>
      <c r="BK2176" s="1"/>
      <c r="BL2176" s="1"/>
      <c r="BM2176" s="1"/>
      <c r="BN2176" s="1"/>
      <c r="BO2176" s="1"/>
      <c r="BP2176" s="1"/>
      <c r="BQ2176" s="1"/>
      <c r="BR2176" s="1"/>
      <c r="BS2176" s="1"/>
      <c r="BT2176" s="1"/>
      <c r="BU2176" s="1"/>
      <c r="BV2176" s="1"/>
      <c r="BW2176" s="1"/>
      <c r="BX2176" s="1"/>
      <c r="BY2176" s="1"/>
      <c r="BZ2176" s="1"/>
      <c r="CA2176" s="1"/>
      <c r="CB2176" s="1"/>
      <c r="CC2176" s="1"/>
      <c r="CD2176" s="1"/>
      <c r="CE2176" s="1"/>
      <c r="CF2176" s="1"/>
    </row>
    <row r="2177" spans="1:84" s="2" customFormat="1" x14ac:dyDescent="0.25">
      <c r="A2177" s="12"/>
      <c r="C2177" s="3"/>
      <c r="D2177" s="11"/>
      <c r="F2177" s="9"/>
      <c r="G2177" s="13"/>
      <c r="N2177" s="9"/>
      <c r="T2177" s="8"/>
      <c r="U2177" s="14"/>
      <c r="V2177" s="7"/>
      <c r="W2177" s="6"/>
      <c r="X2177" s="6"/>
      <c r="Y2177" s="6"/>
      <c r="Z2177" s="6"/>
      <c r="AA2177" s="6"/>
      <c r="AB2177" s="4"/>
      <c r="AC2177" s="5"/>
      <c r="AD2177" s="5"/>
      <c r="AE2177" s="5"/>
      <c r="AF2177" s="4"/>
      <c r="AG2177" s="3"/>
      <c r="AI2177" s="1"/>
      <c r="AK2177" s="1"/>
      <c r="AL2177" s="1"/>
      <c r="AM2177" s="1"/>
      <c r="AN2177" s="1"/>
      <c r="AO2177" s="1"/>
      <c r="AP2177" s="1"/>
      <c r="AQ2177" s="1"/>
      <c r="AR2177" s="1"/>
      <c r="AS2177" s="1"/>
      <c r="AT2177" s="1"/>
      <c r="AU2177" s="1"/>
      <c r="AV2177" s="1"/>
      <c r="AW2177" s="1"/>
      <c r="AX2177" s="1"/>
      <c r="AY2177" s="1"/>
      <c r="AZ2177" s="1"/>
      <c r="BA2177" s="1"/>
      <c r="BB2177" s="1"/>
      <c r="BC2177" s="1"/>
      <c r="BD2177" s="1"/>
      <c r="BE2177" s="1"/>
      <c r="BF2177" s="1"/>
      <c r="BG2177" s="1"/>
      <c r="BH2177" s="1"/>
      <c r="BI2177" s="1"/>
      <c r="BJ2177" s="1"/>
      <c r="BK2177" s="1"/>
      <c r="BL2177" s="1"/>
      <c r="BM2177" s="1"/>
      <c r="BN2177" s="1"/>
      <c r="BO2177" s="1"/>
      <c r="BP2177" s="1"/>
      <c r="BQ2177" s="1"/>
      <c r="BR2177" s="1"/>
      <c r="BS2177" s="1"/>
      <c r="BT2177" s="1"/>
      <c r="BU2177" s="1"/>
      <c r="BV2177" s="1"/>
      <c r="BW2177" s="1"/>
      <c r="BX2177" s="1"/>
      <c r="BY2177" s="1"/>
      <c r="BZ2177" s="1"/>
      <c r="CA2177" s="1"/>
      <c r="CB2177" s="1"/>
      <c r="CC2177" s="1"/>
      <c r="CD2177" s="1"/>
      <c r="CE2177" s="1"/>
      <c r="CF2177" s="1"/>
    </row>
    <row r="2178" spans="1:84" s="2" customFormat="1" x14ac:dyDescent="0.25">
      <c r="A2178" s="12"/>
      <c r="C2178" s="3"/>
      <c r="D2178" s="11"/>
      <c r="F2178" s="9"/>
      <c r="G2178" s="13"/>
      <c r="N2178" s="9"/>
      <c r="T2178" s="8"/>
      <c r="U2178" s="14"/>
      <c r="V2178" s="7"/>
      <c r="W2178" s="6"/>
      <c r="X2178" s="6"/>
      <c r="Y2178" s="6"/>
      <c r="Z2178" s="6"/>
      <c r="AA2178" s="6"/>
      <c r="AB2178" s="4"/>
      <c r="AC2178" s="5"/>
      <c r="AD2178" s="5"/>
      <c r="AE2178" s="5"/>
      <c r="AF2178" s="4"/>
      <c r="AG2178" s="3"/>
      <c r="AI2178" s="1"/>
      <c r="AK2178" s="1"/>
      <c r="AL2178" s="1"/>
      <c r="AM2178" s="1"/>
      <c r="AN2178" s="1"/>
      <c r="AO2178" s="1"/>
      <c r="AP2178" s="1"/>
      <c r="AQ2178" s="1"/>
      <c r="AR2178" s="1"/>
      <c r="AS2178" s="1"/>
      <c r="AT2178" s="1"/>
      <c r="AU2178" s="1"/>
      <c r="AV2178" s="1"/>
      <c r="AW2178" s="1"/>
      <c r="AX2178" s="1"/>
      <c r="AY2178" s="1"/>
      <c r="AZ2178" s="1"/>
      <c r="BA2178" s="1"/>
      <c r="BB2178" s="1"/>
      <c r="BC2178" s="1"/>
      <c r="BD2178" s="1"/>
      <c r="BE2178" s="1"/>
      <c r="BF2178" s="1"/>
      <c r="BG2178" s="1"/>
      <c r="BH2178" s="1"/>
      <c r="BI2178" s="1"/>
      <c r="BJ2178" s="1"/>
      <c r="BK2178" s="1"/>
      <c r="BL2178" s="1"/>
      <c r="BM2178" s="1"/>
      <c r="BN2178" s="1"/>
      <c r="BO2178" s="1"/>
      <c r="BP2178" s="1"/>
      <c r="BQ2178" s="1"/>
      <c r="BR2178" s="1"/>
      <c r="BS2178" s="1"/>
      <c r="BT2178" s="1"/>
      <c r="BU2178" s="1"/>
      <c r="BV2178" s="1"/>
      <c r="BW2178" s="1"/>
      <c r="BX2178" s="1"/>
      <c r="BY2178" s="1"/>
      <c r="BZ2178" s="1"/>
      <c r="CA2178" s="1"/>
      <c r="CB2178" s="1"/>
      <c r="CC2178" s="1"/>
      <c r="CD2178" s="1"/>
      <c r="CE2178" s="1"/>
      <c r="CF2178" s="1"/>
    </row>
    <row r="2179" spans="1:84" s="2" customFormat="1" x14ac:dyDescent="0.25">
      <c r="A2179" s="12"/>
      <c r="C2179" s="3"/>
      <c r="D2179" s="11"/>
      <c r="F2179" s="9"/>
      <c r="G2179" s="13"/>
      <c r="N2179" s="9"/>
      <c r="T2179" s="8"/>
      <c r="U2179" s="14"/>
      <c r="V2179" s="7"/>
      <c r="W2179" s="6"/>
      <c r="X2179" s="6"/>
      <c r="Y2179" s="6"/>
      <c r="Z2179" s="6"/>
      <c r="AA2179" s="6"/>
      <c r="AB2179" s="4"/>
      <c r="AC2179" s="5"/>
      <c r="AD2179" s="5"/>
      <c r="AE2179" s="5"/>
      <c r="AF2179" s="4"/>
      <c r="AG2179" s="3"/>
      <c r="AI2179" s="1"/>
      <c r="AK2179" s="1"/>
      <c r="AL2179" s="1"/>
      <c r="AM2179" s="1"/>
      <c r="AN2179" s="1"/>
      <c r="AO2179" s="1"/>
      <c r="AP2179" s="1"/>
      <c r="AQ2179" s="1"/>
      <c r="AR2179" s="1"/>
      <c r="AS2179" s="1"/>
      <c r="AT2179" s="1"/>
      <c r="AU2179" s="1"/>
      <c r="AV2179" s="1"/>
      <c r="AW2179" s="1"/>
      <c r="AX2179" s="1"/>
      <c r="AY2179" s="1"/>
      <c r="AZ2179" s="1"/>
      <c r="BA2179" s="1"/>
      <c r="BB2179" s="1"/>
      <c r="BC2179" s="1"/>
      <c r="BD2179" s="1"/>
      <c r="BE2179" s="1"/>
      <c r="BF2179" s="1"/>
      <c r="BG2179" s="1"/>
      <c r="BH2179" s="1"/>
      <c r="BI2179" s="1"/>
      <c r="BJ2179" s="1"/>
      <c r="BK2179" s="1"/>
      <c r="BL2179" s="1"/>
      <c r="BM2179" s="1"/>
      <c r="BN2179" s="1"/>
      <c r="BO2179" s="1"/>
      <c r="BP2179" s="1"/>
      <c r="BQ2179" s="1"/>
      <c r="BR2179" s="1"/>
      <c r="BS2179" s="1"/>
      <c r="BT2179" s="1"/>
      <c r="BU2179" s="1"/>
      <c r="BV2179" s="1"/>
      <c r="BW2179" s="1"/>
      <c r="BX2179" s="1"/>
      <c r="BY2179" s="1"/>
      <c r="BZ2179" s="1"/>
      <c r="CA2179" s="1"/>
      <c r="CB2179" s="1"/>
      <c r="CC2179" s="1"/>
      <c r="CD2179" s="1"/>
      <c r="CE2179" s="1"/>
      <c r="CF2179" s="1"/>
    </row>
    <row r="2180" spans="1:84" s="2" customFormat="1" x14ac:dyDescent="0.25">
      <c r="A2180" s="12"/>
      <c r="C2180" s="3"/>
      <c r="D2180" s="11"/>
      <c r="F2180" s="9"/>
      <c r="G2180" s="13"/>
      <c r="N2180" s="9"/>
      <c r="T2180" s="8"/>
      <c r="U2180" s="14"/>
      <c r="V2180" s="7"/>
      <c r="W2180" s="6"/>
      <c r="X2180" s="6"/>
      <c r="Y2180" s="6"/>
      <c r="Z2180" s="6"/>
      <c r="AA2180" s="6"/>
      <c r="AB2180" s="4"/>
      <c r="AC2180" s="5"/>
      <c r="AD2180" s="5"/>
      <c r="AE2180" s="5"/>
      <c r="AF2180" s="4"/>
      <c r="AG2180" s="3"/>
      <c r="AI2180" s="1"/>
      <c r="AK2180" s="1"/>
      <c r="AL2180" s="1"/>
      <c r="AM2180" s="1"/>
      <c r="AN2180" s="1"/>
      <c r="AO2180" s="1"/>
      <c r="AP2180" s="1"/>
      <c r="AQ2180" s="1"/>
      <c r="AR2180" s="1"/>
      <c r="AS2180" s="1"/>
      <c r="AT2180" s="1"/>
      <c r="AU2180" s="1"/>
      <c r="AV2180" s="1"/>
      <c r="AW2180" s="1"/>
      <c r="AX2180" s="1"/>
      <c r="AY2180" s="1"/>
      <c r="AZ2180" s="1"/>
      <c r="BA2180" s="1"/>
      <c r="BB2180" s="1"/>
      <c r="BC2180" s="1"/>
      <c r="BD2180" s="1"/>
      <c r="BE2180" s="1"/>
      <c r="BF2180" s="1"/>
      <c r="BG2180" s="1"/>
      <c r="BH2180" s="1"/>
      <c r="BI2180" s="1"/>
      <c r="BJ2180" s="1"/>
      <c r="BK2180" s="1"/>
      <c r="BL2180" s="1"/>
      <c r="BM2180" s="1"/>
      <c r="BN2180" s="1"/>
      <c r="BO2180" s="1"/>
      <c r="BP2180" s="1"/>
      <c r="BQ2180" s="1"/>
      <c r="BR2180" s="1"/>
      <c r="BS2180" s="1"/>
      <c r="BT2180" s="1"/>
      <c r="BU2180" s="1"/>
      <c r="BV2180" s="1"/>
      <c r="BW2180" s="1"/>
      <c r="BX2180" s="1"/>
      <c r="BY2180" s="1"/>
      <c r="BZ2180" s="1"/>
      <c r="CA2180" s="1"/>
      <c r="CB2180" s="1"/>
      <c r="CC2180" s="1"/>
      <c r="CD2180" s="1"/>
      <c r="CE2180" s="1"/>
      <c r="CF2180" s="1"/>
    </row>
    <row r="2181" spans="1:84" s="2" customFormat="1" x14ac:dyDescent="0.25">
      <c r="A2181" s="12"/>
      <c r="C2181" s="3"/>
      <c r="D2181" s="11"/>
      <c r="F2181" s="9"/>
      <c r="G2181" s="13"/>
      <c r="N2181" s="9"/>
      <c r="T2181" s="8"/>
      <c r="U2181" s="14"/>
      <c r="V2181" s="7"/>
      <c r="W2181" s="6"/>
      <c r="X2181" s="6"/>
      <c r="Y2181" s="6"/>
      <c r="Z2181" s="6"/>
      <c r="AA2181" s="6"/>
      <c r="AB2181" s="4"/>
      <c r="AC2181" s="5"/>
      <c r="AD2181" s="5"/>
      <c r="AE2181" s="5"/>
      <c r="AF2181" s="4"/>
      <c r="AG2181" s="3"/>
      <c r="AI2181" s="1"/>
      <c r="AK2181" s="1"/>
      <c r="AL2181" s="1"/>
      <c r="AM2181" s="1"/>
      <c r="AN2181" s="1"/>
      <c r="AO2181" s="1"/>
      <c r="AP2181" s="1"/>
      <c r="AQ2181" s="1"/>
      <c r="AR2181" s="1"/>
      <c r="AS2181" s="1"/>
      <c r="AT2181" s="1"/>
      <c r="AU2181" s="1"/>
      <c r="AV2181" s="1"/>
      <c r="AW2181" s="1"/>
      <c r="AX2181" s="1"/>
      <c r="AY2181" s="1"/>
      <c r="AZ2181" s="1"/>
      <c r="BA2181" s="1"/>
      <c r="BB2181" s="1"/>
      <c r="BC2181" s="1"/>
      <c r="BD2181" s="1"/>
      <c r="BE2181" s="1"/>
      <c r="BF2181" s="1"/>
      <c r="BG2181" s="1"/>
      <c r="BH2181" s="1"/>
      <c r="BI2181" s="1"/>
      <c r="BJ2181" s="1"/>
      <c r="BK2181" s="1"/>
      <c r="BL2181" s="1"/>
      <c r="BM2181" s="1"/>
      <c r="BN2181" s="1"/>
      <c r="BO2181" s="1"/>
      <c r="BP2181" s="1"/>
      <c r="BQ2181" s="1"/>
      <c r="BR2181" s="1"/>
      <c r="BS2181" s="1"/>
      <c r="BT2181" s="1"/>
      <c r="BU2181" s="1"/>
      <c r="BV2181" s="1"/>
      <c r="BW2181" s="1"/>
      <c r="BX2181" s="1"/>
      <c r="BY2181" s="1"/>
      <c r="BZ2181" s="1"/>
      <c r="CA2181" s="1"/>
      <c r="CB2181" s="1"/>
      <c r="CC2181" s="1"/>
      <c r="CD2181" s="1"/>
      <c r="CE2181" s="1"/>
      <c r="CF2181" s="1"/>
    </row>
    <row r="2182" spans="1:84" s="2" customFormat="1" x14ac:dyDescent="0.25">
      <c r="A2182" s="12"/>
      <c r="C2182" s="3"/>
      <c r="D2182" s="11"/>
      <c r="F2182" s="9"/>
      <c r="G2182" s="13"/>
      <c r="N2182" s="9"/>
      <c r="T2182" s="8"/>
      <c r="U2182" s="14"/>
      <c r="V2182" s="7"/>
      <c r="W2182" s="6"/>
      <c r="X2182" s="6"/>
      <c r="Y2182" s="6"/>
      <c r="Z2182" s="6"/>
      <c r="AA2182" s="6"/>
      <c r="AB2182" s="4"/>
      <c r="AC2182" s="5"/>
      <c r="AD2182" s="5"/>
      <c r="AE2182" s="5"/>
      <c r="AF2182" s="4"/>
      <c r="AG2182" s="3"/>
      <c r="AI2182" s="1"/>
      <c r="AK2182" s="1"/>
      <c r="AL2182" s="1"/>
      <c r="AM2182" s="1"/>
      <c r="AN2182" s="1"/>
      <c r="AO2182" s="1"/>
      <c r="AP2182" s="1"/>
      <c r="AQ2182" s="1"/>
      <c r="AR2182" s="1"/>
      <c r="AS2182" s="1"/>
      <c r="AT2182" s="1"/>
      <c r="AU2182" s="1"/>
      <c r="AV2182" s="1"/>
      <c r="AW2182" s="1"/>
      <c r="AX2182" s="1"/>
      <c r="AY2182" s="1"/>
      <c r="AZ2182" s="1"/>
      <c r="BA2182" s="1"/>
      <c r="BB2182" s="1"/>
      <c r="BC2182" s="1"/>
      <c r="BD2182" s="1"/>
      <c r="BE2182" s="1"/>
      <c r="BF2182" s="1"/>
      <c r="BG2182" s="1"/>
      <c r="BH2182" s="1"/>
      <c r="BI2182" s="1"/>
      <c r="BJ2182" s="1"/>
      <c r="BK2182" s="1"/>
      <c r="BL2182" s="1"/>
      <c r="BM2182" s="1"/>
      <c r="BN2182" s="1"/>
      <c r="BO2182" s="1"/>
      <c r="BP2182" s="1"/>
      <c r="BQ2182" s="1"/>
      <c r="BR2182" s="1"/>
      <c r="BS2182" s="1"/>
      <c r="BT2182" s="1"/>
      <c r="BU2182" s="1"/>
      <c r="BV2182" s="1"/>
      <c r="BW2182" s="1"/>
      <c r="BX2182" s="1"/>
      <c r="BY2182" s="1"/>
      <c r="BZ2182" s="1"/>
      <c r="CA2182" s="1"/>
      <c r="CB2182" s="1"/>
      <c r="CC2182" s="1"/>
      <c r="CD2182" s="1"/>
      <c r="CE2182" s="1"/>
      <c r="CF2182" s="1"/>
    </row>
    <row r="2183" spans="1:84" s="2" customFormat="1" x14ac:dyDescent="0.25">
      <c r="A2183" s="12"/>
      <c r="C2183" s="3"/>
      <c r="D2183" s="11"/>
      <c r="F2183" s="9"/>
      <c r="G2183" s="13"/>
      <c r="N2183" s="9"/>
      <c r="T2183" s="8"/>
      <c r="U2183" s="14"/>
      <c r="V2183" s="7"/>
      <c r="W2183" s="6"/>
      <c r="X2183" s="6"/>
      <c r="Y2183" s="6"/>
      <c r="Z2183" s="6"/>
      <c r="AA2183" s="6"/>
      <c r="AB2183" s="4"/>
      <c r="AC2183" s="5"/>
      <c r="AD2183" s="5"/>
      <c r="AE2183" s="5"/>
      <c r="AF2183" s="4"/>
      <c r="AG2183" s="3"/>
      <c r="AI2183" s="1"/>
      <c r="AK2183" s="1"/>
      <c r="AL2183" s="1"/>
      <c r="AM2183" s="1"/>
      <c r="AN2183" s="1"/>
      <c r="AO2183" s="1"/>
      <c r="AP2183" s="1"/>
      <c r="AQ2183" s="1"/>
      <c r="AR2183" s="1"/>
      <c r="AS2183" s="1"/>
      <c r="AT2183" s="1"/>
      <c r="AU2183" s="1"/>
      <c r="AV2183" s="1"/>
      <c r="AW2183" s="1"/>
      <c r="AX2183" s="1"/>
      <c r="AY2183" s="1"/>
      <c r="AZ2183" s="1"/>
      <c r="BA2183" s="1"/>
      <c r="BB2183" s="1"/>
      <c r="BC2183" s="1"/>
      <c r="BD2183" s="1"/>
      <c r="BE2183" s="1"/>
      <c r="BF2183" s="1"/>
      <c r="BG2183" s="1"/>
      <c r="BH2183" s="1"/>
      <c r="BI2183" s="1"/>
      <c r="BJ2183" s="1"/>
      <c r="BK2183" s="1"/>
      <c r="BL2183" s="1"/>
      <c r="BM2183" s="1"/>
      <c r="BN2183" s="1"/>
      <c r="BO2183" s="1"/>
      <c r="BP2183" s="1"/>
      <c r="BQ2183" s="1"/>
      <c r="BR2183" s="1"/>
      <c r="BS2183" s="1"/>
      <c r="BT2183" s="1"/>
      <c r="BU2183" s="1"/>
      <c r="BV2183" s="1"/>
      <c r="BW2183" s="1"/>
      <c r="BX2183" s="1"/>
      <c r="BY2183" s="1"/>
      <c r="BZ2183" s="1"/>
      <c r="CA2183" s="1"/>
      <c r="CB2183" s="1"/>
      <c r="CC2183" s="1"/>
      <c r="CD2183" s="1"/>
      <c r="CE2183" s="1"/>
      <c r="CF2183" s="1"/>
    </row>
    <row r="2184" spans="1:84" s="2" customFormat="1" x14ac:dyDescent="0.25">
      <c r="A2184" s="12"/>
      <c r="C2184" s="3"/>
      <c r="D2184" s="11"/>
      <c r="F2184" s="9"/>
      <c r="G2184" s="13"/>
      <c r="N2184" s="9"/>
      <c r="T2184" s="8"/>
      <c r="U2184" s="14"/>
      <c r="V2184" s="7"/>
      <c r="W2184" s="6"/>
      <c r="X2184" s="6"/>
      <c r="Y2184" s="6"/>
      <c r="Z2184" s="6"/>
      <c r="AA2184" s="6"/>
      <c r="AB2184" s="4"/>
      <c r="AC2184" s="5"/>
      <c r="AD2184" s="5"/>
      <c r="AE2184" s="5"/>
      <c r="AF2184" s="4"/>
      <c r="AG2184" s="3"/>
      <c r="AI2184" s="1"/>
      <c r="AK2184" s="1"/>
      <c r="AL2184" s="1"/>
      <c r="AM2184" s="1"/>
      <c r="AN2184" s="1"/>
      <c r="AO2184" s="1"/>
      <c r="AP2184" s="1"/>
      <c r="AQ2184" s="1"/>
      <c r="AR2184" s="1"/>
      <c r="AS2184" s="1"/>
      <c r="AT2184" s="1"/>
      <c r="AU2184" s="1"/>
      <c r="AV2184" s="1"/>
      <c r="AW2184" s="1"/>
      <c r="AX2184" s="1"/>
      <c r="AY2184" s="1"/>
      <c r="AZ2184" s="1"/>
      <c r="BA2184" s="1"/>
      <c r="BB2184" s="1"/>
      <c r="BC2184" s="1"/>
      <c r="BD2184" s="1"/>
      <c r="BE2184" s="1"/>
      <c r="BF2184" s="1"/>
      <c r="BG2184" s="1"/>
      <c r="BH2184" s="1"/>
      <c r="BI2184" s="1"/>
      <c r="BJ2184" s="1"/>
      <c r="BK2184" s="1"/>
      <c r="BL2184" s="1"/>
      <c r="BM2184" s="1"/>
      <c r="BN2184" s="1"/>
      <c r="BO2184" s="1"/>
      <c r="BP2184" s="1"/>
      <c r="BQ2184" s="1"/>
      <c r="BR2184" s="1"/>
      <c r="BS2184" s="1"/>
      <c r="BT2184" s="1"/>
      <c r="BU2184" s="1"/>
      <c r="BV2184" s="1"/>
      <c r="BW2184" s="1"/>
      <c r="BX2184" s="1"/>
      <c r="BY2184" s="1"/>
      <c r="BZ2184" s="1"/>
      <c r="CA2184" s="1"/>
      <c r="CB2184" s="1"/>
      <c r="CC2184" s="1"/>
      <c r="CD2184" s="1"/>
      <c r="CE2184" s="1"/>
      <c r="CF2184" s="1"/>
    </row>
    <row r="2185" spans="1:84" s="2" customFormat="1" x14ac:dyDescent="0.25">
      <c r="A2185" s="12"/>
      <c r="C2185" s="3"/>
      <c r="D2185" s="11"/>
      <c r="F2185" s="9"/>
      <c r="G2185" s="13"/>
      <c r="N2185" s="9"/>
      <c r="T2185" s="8"/>
      <c r="U2185" s="14"/>
      <c r="V2185" s="7"/>
      <c r="W2185" s="6"/>
      <c r="X2185" s="6"/>
      <c r="Y2185" s="6"/>
      <c r="Z2185" s="6"/>
      <c r="AA2185" s="6"/>
      <c r="AB2185" s="4"/>
      <c r="AC2185" s="5"/>
      <c r="AD2185" s="5"/>
      <c r="AE2185" s="5"/>
      <c r="AF2185" s="4"/>
      <c r="AG2185" s="3"/>
      <c r="AI2185" s="1"/>
      <c r="AK2185" s="1"/>
      <c r="AL2185" s="1"/>
      <c r="AM2185" s="1"/>
      <c r="AN2185" s="1"/>
      <c r="AO2185" s="1"/>
      <c r="AP2185" s="1"/>
      <c r="AQ2185" s="1"/>
      <c r="AR2185" s="1"/>
      <c r="AS2185" s="1"/>
      <c r="AT2185" s="1"/>
      <c r="AU2185" s="1"/>
      <c r="AV2185" s="1"/>
      <c r="AW2185" s="1"/>
      <c r="AX2185" s="1"/>
      <c r="AY2185" s="1"/>
      <c r="AZ2185" s="1"/>
      <c r="BA2185" s="1"/>
      <c r="BB2185" s="1"/>
      <c r="BC2185" s="1"/>
      <c r="BD2185" s="1"/>
      <c r="BE2185" s="1"/>
      <c r="BF2185" s="1"/>
      <c r="BG2185" s="1"/>
      <c r="BH2185" s="1"/>
      <c r="BI2185" s="1"/>
      <c r="BJ2185" s="1"/>
      <c r="BK2185" s="1"/>
      <c r="BL2185" s="1"/>
      <c r="BM2185" s="1"/>
      <c r="BN2185" s="1"/>
      <c r="BO2185" s="1"/>
      <c r="BP2185" s="1"/>
      <c r="BQ2185" s="1"/>
      <c r="BR2185" s="1"/>
      <c r="BS2185" s="1"/>
      <c r="BT2185" s="1"/>
      <c r="BU2185" s="1"/>
      <c r="BV2185" s="1"/>
      <c r="BW2185" s="1"/>
      <c r="BX2185" s="1"/>
      <c r="BY2185" s="1"/>
      <c r="BZ2185" s="1"/>
      <c r="CA2185" s="1"/>
      <c r="CB2185" s="1"/>
      <c r="CC2185" s="1"/>
      <c r="CD2185" s="1"/>
      <c r="CE2185" s="1"/>
      <c r="CF2185" s="1"/>
    </row>
    <row r="2186" spans="1:84" s="2" customFormat="1" x14ac:dyDescent="0.25">
      <c r="A2186" s="12"/>
      <c r="C2186" s="3"/>
      <c r="D2186" s="11"/>
      <c r="F2186" s="9"/>
      <c r="G2186" s="13"/>
      <c r="N2186" s="9"/>
      <c r="T2186" s="8"/>
      <c r="U2186" s="14"/>
      <c r="V2186" s="7"/>
      <c r="W2186" s="6"/>
      <c r="X2186" s="6"/>
      <c r="Y2186" s="6"/>
      <c r="Z2186" s="6"/>
      <c r="AA2186" s="6"/>
      <c r="AB2186" s="4"/>
      <c r="AC2186" s="5"/>
      <c r="AD2186" s="5"/>
      <c r="AE2186" s="5"/>
      <c r="AF2186" s="4"/>
      <c r="AG2186" s="3"/>
      <c r="AI2186" s="1"/>
      <c r="AK2186" s="1"/>
      <c r="AL2186" s="1"/>
      <c r="AM2186" s="1"/>
      <c r="AN2186" s="1"/>
      <c r="AO2186" s="1"/>
      <c r="AP2186" s="1"/>
      <c r="AQ2186" s="1"/>
      <c r="AR2186" s="1"/>
      <c r="AS2186" s="1"/>
      <c r="AT2186" s="1"/>
      <c r="AU2186" s="1"/>
      <c r="AV2186" s="1"/>
      <c r="AW2186" s="1"/>
      <c r="AX2186" s="1"/>
      <c r="AY2186" s="1"/>
      <c r="AZ2186" s="1"/>
      <c r="BA2186" s="1"/>
      <c r="BB2186" s="1"/>
      <c r="BC2186" s="1"/>
      <c r="BD2186" s="1"/>
      <c r="BE2186" s="1"/>
      <c r="BF2186" s="1"/>
      <c r="BG2186" s="1"/>
      <c r="BH2186" s="1"/>
      <c r="BI2186" s="1"/>
      <c r="BJ2186" s="1"/>
      <c r="BK2186" s="1"/>
      <c r="BL2186" s="1"/>
      <c r="BM2186" s="1"/>
      <c r="BN2186" s="1"/>
      <c r="BO2186" s="1"/>
      <c r="BP2186" s="1"/>
      <c r="BQ2186" s="1"/>
      <c r="BR2186" s="1"/>
      <c r="BS2186" s="1"/>
      <c r="BT2186" s="1"/>
      <c r="BU2186" s="1"/>
      <c r="BV2186" s="1"/>
      <c r="BW2186" s="1"/>
      <c r="BX2186" s="1"/>
      <c r="BY2186" s="1"/>
      <c r="BZ2186" s="1"/>
      <c r="CA2186" s="1"/>
      <c r="CB2186" s="1"/>
      <c r="CC2186" s="1"/>
      <c r="CD2186" s="1"/>
      <c r="CE2186" s="1"/>
      <c r="CF2186" s="1"/>
    </row>
    <row r="2187" spans="1:84" s="2" customFormat="1" x14ac:dyDescent="0.25">
      <c r="A2187" s="12"/>
      <c r="C2187" s="3"/>
      <c r="D2187" s="11"/>
      <c r="F2187" s="9"/>
      <c r="G2187" s="13"/>
      <c r="N2187" s="9"/>
      <c r="T2187" s="8"/>
      <c r="U2187" s="14"/>
      <c r="V2187" s="7"/>
      <c r="W2187" s="6"/>
      <c r="X2187" s="6"/>
      <c r="Y2187" s="6"/>
      <c r="Z2187" s="6"/>
      <c r="AA2187" s="6"/>
      <c r="AB2187" s="4"/>
      <c r="AC2187" s="5"/>
      <c r="AD2187" s="5"/>
      <c r="AE2187" s="5"/>
      <c r="AF2187" s="4"/>
      <c r="AG2187" s="3"/>
      <c r="AI2187" s="1"/>
      <c r="AK2187" s="1"/>
      <c r="AL2187" s="1"/>
      <c r="AM2187" s="1"/>
      <c r="AN2187" s="1"/>
      <c r="AO2187" s="1"/>
      <c r="AP2187" s="1"/>
      <c r="AQ2187" s="1"/>
      <c r="AR2187" s="1"/>
      <c r="AS2187" s="1"/>
      <c r="AT2187" s="1"/>
      <c r="AU2187" s="1"/>
      <c r="AV2187" s="1"/>
      <c r="AW2187" s="1"/>
      <c r="AX2187" s="1"/>
      <c r="AY2187" s="1"/>
      <c r="AZ2187" s="1"/>
      <c r="BA2187" s="1"/>
      <c r="BB2187" s="1"/>
      <c r="BC2187" s="1"/>
      <c r="BD2187" s="1"/>
      <c r="BE2187" s="1"/>
      <c r="BF2187" s="1"/>
      <c r="BG2187" s="1"/>
      <c r="BH2187" s="1"/>
      <c r="BI2187" s="1"/>
      <c r="BJ2187" s="1"/>
      <c r="BK2187" s="1"/>
      <c r="BL2187" s="1"/>
      <c r="BM2187" s="1"/>
      <c r="BN2187" s="1"/>
      <c r="BO2187" s="1"/>
      <c r="BP2187" s="1"/>
      <c r="BQ2187" s="1"/>
      <c r="BR2187" s="1"/>
      <c r="BS2187" s="1"/>
      <c r="BT2187" s="1"/>
      <c r="BU2187" s="1"/>
      <c r="BV2187" s="1"/>
      <c r="BW2187" s="1"/>
      <c r="BX2187" s="1"/>
      <c r="BY2187" s="1"/>
      <c r="BZ2187" s="1"/>
      <c r="CA2187" s="1"/>
      <c r="CB2187" s="1"/>
      <c r="CC2187" s="1"/>
      <c r="CD2187" s="1"/>
      <c r="CE2187" s="1"/>
      <c r="CF2187" s="1"/>
    </row>
    <row r="2188" spans="1:84" s="2" customFormat="1" x14ac:dyDescent="0.25">
      <c r="A2188" s="12"/>
      <c r="C2188" s="3"/>
      <c r="D2188" s="11"/>
      <c r="F2188" s="9"/>
      <c r="G2188" s="13"/>
      <c r="N2188" s="9"/>
      <c r="T2188" s="8"/>
      <c r="U2188" s="14"/>
      <c r="V2188" s="7"/>
      <c r="W2188" s="6"/>
      <c r="X2188" s="6"/>
      <c r="Y2188" s="6"/>
      <c r="Z2188" s="6"/>
      <c r="AA2188" s="6"/>
      <c r="AB2188" s="4"/>
      <c r="AC2188" s="5"/>
      <c r="AD2188" s="5"/>
      <c r="AE2188" s="5"/>
      <c r="AF2188" s="4"/>
      <c r="AG2188" s="3"/>
      <c r="AI2188" s="1"/>
      <c r="AK2188" s="1"/>
      <c r="AL2188" s="1"/>
      <c r="AM2188" s="1"/>
      <c r="AN2188" s="1"/>
      <c r="AO2188" s="1"/>
      <c r="AP2188" s="1"/>
      <c r="AQ2188" s="1"/>
      <c r="AR2188" s="1"/>
      <c r="AS2188" s="1"/>
      <c r="AT2188" s="1"/>
      <c r="AU2188" s="1"/>
      <c r="AV2188" s="1"/>
      <c r="AW2188" s="1"/>
      <c r="AX2188" s="1"/>
      <c r="AY2188" s="1"/>
      <c r="AZ2188" s="1"/>
      <c r="BA2188" s="1"/>
      <c r="BB2188" s="1"/>
      <c r="BC2188" s="1"/>
      <c r="BD2188" s="1"/>
      <c r="BE2188" s="1"/>
      <c r="BF2188" s="1"/>
      <c r="BG2188" s="1"/>
      <c r="BH2188" s="1"/>
      <c r="BI2188" s="1"/>
      <c r="BJ2188" s="1"/>
      <c r="BK2188" s="1"/>
      <c r="BL2188" s="1"/>
      <c r="BM2188" s="1"/>
      <c r="BN2188" s="1"/>
      <c r="BO2188" s="1"/>
      <c r="BP2188" s="1"/>
      <c r="BQ2188" s="1"/>
      <c r="BR2188" s="1"/>
      <c r="BS2188" s="1"/>
      <c r="BT2188" s="1"/>
      <c r="BU2188" s="1"/>
      <c r="BV2188" s="1"/>
      <c r="BW2188" s="1"/>
      <c r="BX2188" s="1"/>
      <c r="BY2188" s="1"/>
      <c r="BZ2188" s="1"/>
      <c r="CA2188" s="1"/>
      <c r="CB2188" s="1"/>
      <c r="CC2188" s="1"/>
      <c r="CD2188" s="1"/>
      <c r="CE2188" s="1"/>
      <c r="CF2188" s="1"/>
    </row>
    <row r="2189" spans="1:84" s="2" customFormat="1" x14ac:dyDescent="0.25">
      <c r="A2189" s="12"/>
      <c r="C2189" s="3"/>
      <c r="D2189" s="11"/>
      <c r="F2189" s="9"/>
      <c r="G2189" s="13"/>
      <c r="N2189" s="9"/>
      <c r="T2189" s="8"/>
      <c r="U2189" s="14"/>
      <c r="V2189" s="7"/>
      <c r="W2189" s="6"/>
      <c r="X2189" s="6"/>
      <c r="Y2189" s="6"/>
      <c r="Z2189" s="6"/>
      <c r="AA2189" s="6"/>
      <c r="AB2189" s="4"/>
      <c r="AC2189" s="5"/>
      <c r="AD2189" s="5"/>
      <c r="AE2189" s="5"/>
      <c r="AF2189" s="4"/>
      <c r="AG2189" s="3"/>
      <c r="AI2189" s="1"/>
      <c r="AK2189" s="1"/>
      <c r="AL2189" s="1"/>
      <c r="AM2189" s="1"/>
      <c r="AN2189" s="1"/>
      <c r="AO2189" s="1"/>
      <c r="AP2189" s="1"/>
      <c r="AQ2189" s="1"/>
      <c r="AR2189" s="1"/>
      <c r="AS2189" s="1"/>
      <c r="AT2189" s="1"/>
      <c r="AU2189" s="1"/>
      <c r="AV2189" s="1"/>
      <c r="AW2189" s="1"/>
      <c r="AX2189" s="1"/>
      <c r="AY2189" s="1"/>
      <c r="AZ2189" s="1"/>
      <c r="BA2189" s="1"/>
      <c r="BB2189" s="1"/>
      <c r="BC2189" s="1"/>
      <c r="BD2189" s="1"/>
      <c r="BE2189" s="1"/>
      <c r="BF2189" s="1"/>
      <c r="BG2189" s="1"/>
      <c r="BH2189" s="1"/>
      <c r="BI2189" s="1"/>
      <c r="BJ2189" s="1"/>
      <c r="BK2189" s="1"/>
      <c r="BL2189" s="1"/>
      <c r="BM2189" s="1"/>
      <c r="BN2189" s="1"/>
      <c r="BO2189" s="1"/>
      <c r="BP2189" s="1"/>
      <c r="BQ2189" s="1"/>
      <c r="BR2189" s="1"/>
      <c r="BS2189" s="1"/>
      <c r="BT2189" s="1"/>
      <c r="BU2189" s="1"/>
      <c r="BV2189" s="1"/>
      <c r="BW2189" s="1"/>
      <c r="BX2189" s="1"/>
      <c r="BY2189" s="1"/>
      <c r="BZ2189" s="1"/>
      <c r="CA2189" s="1"/>
      <c r="CB2189" s="1"/>
      <c r="CC2189" s="1"/>
      <c r="CD2189" s="1"/>
      <c r="CE2189" s="1"/>
      <c r="CF2189" s="1"/>
    </row>
    <row r="2190" spans="1:84" s="2" customFormat="1" x14ac:dyDescent="0.25">
      <c r="A2190" s="12"/>
      <c r="C2190" s="3"/>
      <c r="D2190" s="11"/>
      <c r="F2190" s="9"/>
      <c r="G2190" s="13"/>
      <c r="N2190" s="9"/>
      <c r="T2190" s="8"/>
      <c r="U2190" s="14"/>
      <c r="V2190" s="7"/>
      <c r="W2190" s="6"/>
      <c r="X2190" s="6"/>
      <c r="Y2190" s="6"/>
      <c r="Z2190" s="6"/>
      <c r="AA2190" s="6"/>
      <c r="AB2190" s="4"/>
      <c r="AC2190" s="5"/>
      <c r="AD2190" s="5"/>
      <c r="AE2190" s="5"/>
      <c r="AF2190" s="4"/>
      <c r="AG2190" s="3"/>
      <c r="AI2190" s="1"/>
      <c r="AK2190" s="1"/>
      <c r="AL2190" s="1"/>
      <c r="AM2190" s="1"/>
      <c r="AN2190" s="1"/>
      <c r="AO2190" s="1"/>
      <c r="AP2190" s="1"/>
      <c r="AQ2190" s="1"/>
      <c r="AR2190" s="1"/>
      <c r="AS2190" s="1"/>
      <c r="AT2190" s="1"/>
      <c r="AU2190" s="1"/>
      <c r="AV2190" s="1"/>
      <c r="AW2190" s="1"/>
      <c r="AX2190" s="1"/>
      <c r="AY2190" s="1"/>
      <c r="AZ2190" s="1"/>
      <c r="BA2190" s="1"/>
      <c r="BB2190" s="1"/>
      <c r="BC2190" s="1"/>
      <c r="BD2190" s="1"/>
      <c r="BE2190" s="1"/>
      <c r="BF2190" s="1"/>
      <c r="BG2190" s="1"/>
      <c r="BH2190" s="1"/>
      <c r="BI2190" s="1"/>
      <c r="BJ2190" s="1"/>
      <c r="BK2190" s="1"/>
      <c r="BL2190" s="1"/>
      <c r="BM2190" s="1"/>
      <c r="BN2190" s="1"/>
      <c r="BO2190" s="1"/>
      <c r="BP2190" s="1"/>
      <c r="BQ2190" s="1"/>
      <c r="BR2190" s="1"/>
      <c r="BS2190" s="1"/>
      <c r="BT2190" s="1"/>
      <c r="BU2190" s="1"/>
      <c r="BV2190" s="1"/>
      <c r="BW2190" s="1"/>
      <c r="BX2190" s="1"/>
      <c r="BY2190" s="1"/>
      <c r="BZ2190" s="1"/>
      <c r="CA2190" s="1"/>
      <c r="CB2190" s="1"/>
      <c r="CC2190" s="1"/>
      <c r="CD2190" s="1"/>
      <c r="CE2190" s="1"/>
      <c r="CF2190" s="1"/>
    </row>
    <row r="2191" spans="1:84" s="2" customFormat="1" x14ac:dyDescent="0.25">
      <c r="A2191" s="12"/>
      <c r="C2191" s="3"/>
      <c r="D2191" s="11"/>
      <c r="F2191" s="9"/>
      <c r="G2191" s="13"/>
      <c r="N2191" s="9"/>
      <c r="T2191" s="8"/>
      <c r="U2191" s="14"/>
      <c r="V2191" s="7"/>
      <c r="W2191" s="6"/>
      <c r="X2191" s="6"/>
      <c r="Y2191" s="6"/>
      <c r="Z2191" s="6"/>
      <c r="AA2191" s="6"/>
      <c r="AB2191" s="4"/>
      <c r="AC2191" s="5"/>
      <c r="AD2191" s="5"/>
      <c r="AE2191" s="5"/>
      <c r="AF2191" s="4"/>
      <c r="AG2191" s="3"/>
      <c r="AI2191" s="1"/>
      <c r="AK2191" s="1"/>
      <c r="AL2191" s="1"/>
      <c r="AM2191" s="1"/>
      <c r="AN2191" s="1"/>
      <c r="AO2191" s="1"/>
      <c r="AP2191" s="1"/>
      <c r="AQ2191" s="1"/>
      <c r="AR2191" s="1"/>
      <c r="AS2191" s="1"/>
      <c r="AT2191" s="1"/>
      <c r="AU2191" s="1"/>
      <c r="AV2191" s="1"/>
      <c r="AW2191" s="1"/>
      <c r="AX2191" s="1"/>
      <c r="AY2191" s="1"/>
      <c r="AZ2191" s="1"/>
      <c r="BA2191" s="1"/>
      <c r="BB2191" s="1"/>
      <c r="BC2191" s="1"/>
      <c r="BD2191" s="1"/>
      <c r="BE2191" s="1"/>
      <c r="BF2191" s="1"/>
      <c r="BG2191" s="1"/>
      <c r="BH2191" s="1"/>
      <c r="BI2191" s="1"/>
      <c r="BJ2191" s="1"/>
      <c r="BK2191" s="1"/>
      <c r="BL2191" s="1"/>
      <c r="BM2191" s="1"/>
      <c r="BN2191" s="1"/>
      <c r="BO2191" s="1"/>
      <c r="BP2191" s="1"/>
      <c r="BQ2191" s="1"/>
      <c r="BR2191" s="1"/>
      <c r="BS2191" s="1"/>
      <c r="BT2191" s="1"/>
      <c r="BU2191" s="1"/>
      <c r="BV2191" s="1"/>
      <c r="BW2191" s="1"/>
      <c r="BX2191" s="1"/>
      <c r="BY2191" s="1"/>
      <c r="BZ2191" s="1"/>
      <c r="CA2191" s="1"/>
      <c r="CB2191" s="1"/>
      <c r="CC2191" s="1"/>
      <c r="CD2191" s="1"/>
      <c r="CE2191" s="1"/>
      <c r="CF2191" s="1"/>
    </row>
    <row r="2192" spans="1:84" s="2" customFormat="1" x14ac:dyDescent="0.25">
      <c r="A2192" s="12"/>
      <c r="C2192" s="3"/>
      <c r="D2192" s="11"/>
      <c r="F2192" s="9"/>
      <c r="G2192" s="13"/>
      <c r="N2192" s="9"/>
      <c r="T2192" s="8"/>
      <c r="U2192" s="14"/>
      <c r="V2192" s="7"/>
      <c r="W2192" s="6"/>
      <c r="X2192" s="6"/>
      <c r="Y2192" s="6"/>
      <c r="Z2192" s="6"/>
      <c r="AA2192" s="6"/>
      <c r="AB2192" s="4"/>
      <c r="AC2192" s="5"/>
      <c r="AD2192" s="5"/>
      <c r="AE2192" s="5"/>
      <c r="AF2192" s="4"/>
      <c r="AG2192" s="3"/>
      <c r="AI2192" s="1"/>
      <c r="AK2192" s="1"/>
      <c r="AL2192" s="1"/>
      <c r="AM2192" s="1"/>
      <c r="AN2192" s="1"/>
      <c r="AO2192" s="1"/>
      <c r="AP2192" s="1"/>
      <c r="AQ2192" s="1"/>
      <c r="AR2192" s="1"/>
      <c r="AS2192" s="1"/>
      <c r="AT2192" s="1"/>
      <c r="AU2192" s="1"/>
      <c r="AV2192" s="1"/>
      <c r="AW2192" s="1"/>
      <c r="AX2192" s="1"/>
      <c r="AY2192" s="1"/>
      <c r="AZ2192" s="1"/>
      <c r="BA2192" s="1"/>
      <c r="BB2192" s="1"/>
      <c r="BC2192" s="1"/>
      <c r="BD2192" s="1"/>
      <c r="BE2192" s="1"/>
      <c r="BF2192" s="1"/>
      <c r="BG2192" s="1"/>
      <c r="BH2192" s="1"/>
      <c r="BI2192" s="1"/>
      <c r="BJ2192" s="1"/>
      <c r="BK2192" s="1"/>
      <c r="BL2192" s="1"/>
      <c r="BM2192" s="1"/>
      <c r="BN2192" s="1"/>
      <c r="BO2192" s="1"/>
      <c r="BP2192" s="1"/>
      <c r="BQ2192" s="1"/>
      <c r="BR2192" s="1"/>
      <c r="BS2192" s="1"/>
      <c r="BT2192" s="1"/>
      <c r="BU2192" s="1"/>
      <c r="BV2192" s="1"/>
      <c r="BW2192" s="1"/>
      <c r="BX2192" s="1"/>
      <c r="BY2192" s="1"/>
      <c r="BZ2192" s="1"/>
      <c r="CA2192" s="1"/>
      <c r="CB2192" s="1"/>
      <c r="CC2192" s="1"/>
      <c r="CD2192" s="1"/>
      <c r="CE2192" s="1"/>
      <c r="CF2192" s="1"/>
    </row>
    <row r="2193" spans="1:84" s="2" customFormat="1" x14ac:dyDescent="0.25">
      <c r="A2193" s="12"/>
      <c r="C2193" s="3"/>
      <c r="D2193" s="11"/>
      <c r="F2193" s="9"/>
      <c r="G2193" s="13"/>
      <c r="N2193" s="9"/>
      <c r="T2193" s="8"/>
      <c r="U2193" s="14"/>
      <c r="V2193" s="7"/>
      <c r="W2193" s="6"/>
      <c r="X2193" s="6"/>
      <c r="Y2193" s="6"/>
      <c r="Z2193" s="6"/>
      <c r="AA2193" s="6"/>
      <c r="AB2193" s="4"/>
      <c r="AC2193" s="5"/>
      <c r="AD2193" s="5"/>
      <c r="AE2193" s="5"/>
      <c r="AF2193" s="4"/>
      <c r="AG2193" s="3"/>
      <c r="AI2193" s="1"/>
      <c r="AK2193" s="1"/>
      <c r="AL2193" s="1"/>
      <c r="AM2193" s="1"/>
      <c r="AN2193" s="1"/>
      <c r="AO2193" s="1"/>
      <c r="AP2193" s="1"/>
      <c r="AQ2193" s="1"/>
      <c r="AR2193" s="1"/>
      <c r="AS2193" s="1"/>
      <c r="AT2193" s="1"/>
      <c r="AU2193" s="1"/>
      <c r="AV2193" s="1"/>
      <c r="AW2193" s="1"/>
      <c r="AX2193" s="1"/>
      <c r="AY2193" s="1"/>
      <c r="AZ2193" s="1"/>
      <c r="BA2193" s="1"/>
      <c r="BB2193" s="1"/>
      <c r="BC2193" s="1"/>
      <c r="BD2193" s="1"/>
      <c r="BE2193" s="1"/>
      <c r="BF2193" s="1"/>
      <c r="BG2193" s="1"/>
      <c r="BH2193" s="1"/>
      <c r="BI2193" s="1"/>
      <c r="BJ2193" s="1"/>
      <c r="BK2193" s="1"/>
      <c r="BL2193" s="1"/>
      <c r="BM2193" s="1"/>
      <c r="BN2193" s="1"/>
      <c r="BO2193" s="1"/>
      <c r="BP2193" s="1"/>
      <c r="BQ2193" s="1"/>
      <c r="BR2193" s="1"/>
      <c r="BS2193" s="1"/>
      <c r="BT2193" s="1"/>
      <c r="BU2193" s="1"/>
      <c r="BV2193" s="1"/>
      <c r="BW2193" s="1"/>
      <c r="BX2193" s="1"/>
      <c r="BY2193" s="1"/>
      <c r="BZ2193" s="1"/>
      <c r="CA2193" s="1"/>
      <c r="CB2193" s="1"/>
      <c r="CC2193" s="1"/>
      <c r="CD2193" s="1"/>
      <c r="CE2193" s="1"/>
      <c r="CF2193" s="1"/>
    </row>
    <row r="2194" spans="1:84" s="2" customFormat="1" x14ac:dyDescent="0.25">
      <c r="A2194" s="12"/>
      <c r="C2194" s="3"/>
      <c r="D2194" s="11"/>
      <c r="F2194" s="9"/>
      <c r="G2194" s="13"/>
      <c r="N2194" s="9"/>
      <c r="T2194" s="8"/>
      <c r="U2194" s="14"/>
      <c r="V2194" s="7"/>
      <c r="W2194" s="6"/>
      <c r="X2194" s="6"/>
      <c r="Y2194" s="6"/>
      <c r="Z2194" s="6"/>
      <c r="AA2194" s="6"/>
      <c r="AB2194" s="4"/>
      <c r="AC2194" s="5"/>
      <c r="AD2194" s="5"/>
      <c r="AE2194" s="5"/>
      <c r="AF2194" s="4"/>
      <c r="AG2194" s="3"/>
      <c r="AI2194" s="1"/>
      <c r="AK2194" s="1"/>
      <c r="AL2194" s="1"/>
      <c r="AM2194" s="1"/>
      <c r="AN2194" s="1"/>
      <c r="AO2194" s="1"/>
      <c r="AP2194" s="1"/>
      <c r="AQ2194" s="1"/>
      <c r="AR2194" s="1"/>
      <c r="AS2194" s="1"/>
      <c r="AT2194" s="1"/>
      <c r="AU2194" s="1"/>
      <c r="AV2194" s="1"/>
      <c r="AW2194" s="1"/>
      <c r="AX2194" s="1"/>
      <c r="AY2194" s="1"/>
      <c r="AZ2194" s="1"/>
      <c r="BA2194" s="1"/>
      <c r="BB2194" s="1"/>
      <c r="BC2194" s="1"/>
      <c r="BD2194" s="1"/>
      <c r="BE2194" s="1"/>
      <c r="BF2194" s="1"/>
      <c r="BG2194" s="1"/>
      <c r="BH2194" s="1"/>
      <c r="BI2194" s="1"/>
      <c r="BJ2194" s="1"/>
      <c r="BK2194" s="1"/>
      <c r="BL2194" s="1"/>
      <c r="BM2194" s="1"/>
      <c r="BN2194" s="1"/>
      <c r="BO2194" s="1"/>
      <c r="BP2194" s="1"/>
      <c r="BQ2194" s="1"/>
      <c r="BR2194" s="1"/>
      <c r="BS2194" s="1"/>
      <c r="BT2194" s="1"/>
      <c r="BU2194" s="1"/>
      <c r="BV2194" s="1"/>
      <c r="BW2194" s="1"/>
      <c r="BX2194" s="1"/>
      <c r="BY2194" s="1"/>
      <c r="BZ2194" s="1"/>
      <c r="CA2194" s="1"/>
      <c r="CB2194" s="1"/>
      <c r="CC2194" s="1"/>
      <c r="CD2194" s="1"/>
      <c r="CE2194" s="1"/>
      <c r="CF2194" s="1"/>
    </row>
    <row r="2195" spans="1:84" s="2" customFormat="1" x14ac:dyDescent="0.25">
      <c r="A2195" s="12"/>
      <c r="C2195" s="3"/>
      <c r="D2195" s="11"/>
      <c r="F2195" s="9"/>
      <c r="G2195" s="13"/>
      <c r="N2195" s="9"/>
      <c r="T2195" s="8"/>
      <c r="U2195" s="14"/>
      <c r="V2195" s="7"/>
      <c r="W2195" s="6"/>
      <c r="X2195" s="6"/>
      <c r="Y2195" s="6"/>
      <c r="Z2195" s="6"/>
      <c r="AA2195" s="6"/>
      <c r="AB2195" s="4"/>
      <c r="AC2195" s="5"/>
      <c r="AD2195" s="5"/>
      <c r="AE2195" s="5"/>
      <c r="AF2195" s="4"/>
      <c r="AG2195" s="3"/>
      <c r="AI2195" s="1"/>
      <c r="AK2195" s="1"/>
      <c r="AL2195" s="1"/>
      <c r="AM2195" s="1"/>
      <c r="AN2195" s="1"/>
      <c r="AO2195" s="1"/>
      <c r="AP2195" s="1"/>
      <c r="AQ2195" s="1"/>
      <c r="AR2195" s="1"/>
      <c r="AS2195" s="1"/>
      <c r="AT2195" s="1"/>
      <c r="AU2195" s="1"/>
      <c r="AV2195" s="1"/>
      <c r="AW2195" s="1"/>
      <c r="AX2195" s="1"/>
      <c r="AY2195" s="1"/>
      <c r="AZ2195" s="1"/>
      <c r="BA2195" s="1"/>
      <c r="BB2195" s="1"/>
      <c r="BC2195" s="1"/>
      <c r="BD2195" s="1"/>
      <c r="BE2195" s="1"/>
      <c r="BF2195" s="1"/>
      <c r="BG2195" s="1"/>
      <c r="BH2195" s="1"/>
      <c r="BI2195" s="1"/>
      <c r="BJ2195" s="1"/>
      <c r="BK2195" s="1"/>
      <c r="BL2195" s="1"/>
      <c r="BM2195" s="1"/>
      <c r="BN2195" s="1"/>
      <c r="BO2195" s="1"/>
      <c r="BP2195" s="1"/>
      <c r="BQ2195" s="1"/>
      <c r="BR2195" s="1"/>
      <c r="BS2195" s="1"/>
      <c r="BT2195" s="1"/>
      <c r="BU2195" s="1"/>
      <c r="BV2195" s="1"/>
      <c r="BW2195" s="1"/>
      <c r="BX2195" s="1"/>
      <c r="BY2195" s="1"/>
      <c r="BZ2195" s="1"/>
      <c r="CA2195" s="1"/>
      <c r="CB2195" s="1"/>
      <c r="CC2195" s="1"/>
      <c r="CD2195" s="1"/>
      <c r="CE2195" s="1"/>
      <c r="CF2195" s="1"/>
    </row>
    <row r="2196" spans="1:84" s="2" customFormat="1" x14ac:dyDescent="0.25">
      <c r="A2196" s="12"/>
      <c r="C2196" s="3"/>
      <c r="D2196" s="11"/>
      <c r="F2196" s="9"/>
      <c r="G2196" s="13"/>
      <c r="N2196" s="9"/>
      <c r="T2196" s="8"/>
      <c r="U2196" s="14"/>
      <c r="V2196" s="7"/>
      <c r="W2196" s="6"/>
      <c r="X2196" s="6"/>
      <c r="Y2196" s="6"/>
      <c r="Z2196" s="6"/>
      <c r="AA2196" s="6"/>
      <c r="AB2196" s="4"/>
      <c r="AC2196" s="5"/>
      <c r="AD2196" s="5"/>
      <c r="AE2196" s="5"/>
      <c r="AF2196" s="4"/>
      <c r="AG2196" s="3"/>
      <c r="AI2196" s="1"/>
      <c r="AK2196" s="1"/>
      <c r="AL2196" s="1"/>
      <c r="AM2196" s="1"/>
      <c r="AN2196" s="1"/>
      <c r="AO2196" s="1"/>
      <c r="AP2196" s="1"/>
      <c r="AQ2196" s="1"/>
      <c r="AR2196" s="1"/>
      <c r="AS2196" s="1"/>
      <c r="AT2196" s="1"/>
      <c r="AU2196" s="1"/>
      <c r="AV2196" s="1"/>
      <c r="AW2196" s="1"/>
      <c r="AX2196" s="1"/>
      <c r="AY2196" s="1"/>
      <c r="AZ2196" s="1"/>
      <c r="BA2196" s="1"/>
      <c r="BB2196" s="1"/>
      <c r="BC2196" s="1"/>
      <c r="BD2196" s="1"/>
      <c r="BE2196" s="1"/>
      <c r="BF2196" s="1"/>
      <c r="BG2196" s="1"/>
      <c r="BH2196" s="1"/>
      <c r="BI2196" s="1"/>
      <c r="BJ2196" s="1"/>
      <c r="BK2196" s="1"/>
      <c r="BL2196" s="1"/>
      <c r="BM2196" s="1"/>
      <c r="BN2196" s="1"/>
      <c r="BO2196" s="1"/>
      <c r="BP2196" s="1"/>
      <c r="BQ2196" s="1"/>
      <c r="BR2196" s="1"/>
      <c r="BS2196" s="1"/>
      <c r="BT2196" s="1"/>
      <c r="BU2196" s="1"/>
      <c r="BV2196" s="1"/>
      <c r="BW2196" s="1"/>
      <c r="BX2196" s="1"/>
      <c r="BY2196" s="1"/>
      <c r="BZ2196" s="1"/>
      <c r="CA2196" s="1"/>
      <c r="CB2196" s="1"/>
      <c r="CC2196" s="1"/>
      <c r="CD2196" s="1"/>
      <c r="CE2196" s="1"/>
      <c r="CF2196" s="1"/>
    </row>
    <row r="2197" spans="1:84" s="2" customFormat="1" x14ac:dyDescent="0.25">
      <c r="A2197" s="12"/>
      <c r="C2197" s="3"/>
      <c r="D2197" s="11"/>
      <c r="F2197" s="9"/>
      <c r="G2197" s="13"/>
      <c r="N2197" s="9"/>
      <c r="T2197" s="8"/>
      <c r="U2197" s="14"/>
      <c r="V2197" s="7"/>
      <c r="W2197" s="6"/>
      <c r="X2197" s="6"/>
      <c r="Y2197" s="6"/>
      <c r="Z2197" s="6"/>
      <c r="AA2197" s="6"/>
      <c r="AB2197" s="4"/>
      <c r="AC2197" s="5"/>
      <c r="AD2197" s="5"/>
      <c r="AE2197" s="5"/>
      <c r="AF2197" s="4"/>
      <c r="AG2197" s="3"/>
      <c r="AI2197" s="1"/>
      <c r="AK2197" s="1"/>
      <c r="AL2197" s="1"/>
      <c r="AM2197" s="1"/>
      <c r="AN2197" s="1"/>
      <c r="AO2197" s="1"/>
      <c r="AP2197" s="1"/>
      <c r="AQ2197" s="1"/>
      <c r="AR2197" s="1"/>
      <c r="AS2197" s="1"/>
      <c r="AT2197" s="1"/>
      <c r="AU2197" s="1"/>
      <c r="AV2197" s="1"/>
      <c r="AW2197" s="1"/>
      <c r="AX2197" s="1"/>
      <c r="AY2197" s="1"/>
      <c r="AZ2197" s="1"/>
      <c r="BA2197" s="1"/>
      <c r="BB2197" s="1"/>
      <c r="BC2197" s="1"/>
      <c r="BD2197" s="1"/>
      <c r="BE2197" s="1"/>
      <c r="BF2197" s="1"/>
      <c r="BG2197" s="1"/>
      <c r="BH2197" s="1"/>
      <c r="BI2197" s="1"/>
      <c r="BJ2197" s="1"/>
      <c r="BK2197" s="1"/>
      <c r="BL2197" s="1"/>
      <c r="BM2197" s="1"/>
      <c r="BN2197" s="1"/>
      <c r="BO2197" s="1"/>
      <c r="BP2197" s="1"/>
      <c r="BQ2197" s="1"/>
      <c r="BR2197" s="1"/>
      <c r="BS2197" s="1"/>
      <c r="BT2197" s="1"/>
      <c r="BU2197" s="1"/>
      <c r="BV2197" s="1"/>
      <c r="BW2197" s="1"/>
      <c r="BX2197" s="1"/>
      <c r="BY2197" s="1"/>
      <c r="BZ2197" s="1"/>
      <c r="CA2197" s="1"/>
      <c r="CB2197" s="1"/>
      <c r="CC2197" s="1"/>
      <c r="CD2197" s="1"/>
      <c r="CE2197" s="1"/>
      <c r="CF2197" s="1"/>
    </row>
    <row r="2198" spans="1:84" s="2" customFormat="1" x14ac:dyDescent="0.25">
      <c r="A2198" s="12"/>
      <c r="C2198" s="3"/>
      <c r="D2198" s="11"/>
      <c r="F2198" s="9"/>
      <c r="G2198" s="13"/>
      <c r="N2198" s="9"/>
      <c r="T2198" s="8"/>
      <c r="U2198" s="14"/>
      <c r="V2198" s="7"/>
      <c r="W2198" s="6"/>
      <c r="X2198" s="6"/>
      <c r="Y2198" s="6"/>
      <c r="Z2198" s="6"/>
      <c r="AA2198" s="6"/>
      <c r="AB2198" s="4"/>
      <c r="AC2198" s="5"/>
      <c r="AD2198" s="5"/>
      <c r="AE2198" s="5"/>
      <c r="AF2198" s="4"/>
      <c r="AG2198" s="3"/>
      <c r="AI2198" s="1"/>
      <c r="AK2198" s="1"/>
      <c r="AL2198" s="1"/>
      <c r="AM2198" s="1"/>
      <c r="AN2198" s="1"/>
      <c r="AO2198" s="1"/>
      <c r="AP2198" s="1"/>
      <c r="AQ2198" s="1"/>
      <c r="AR2198" s="1"/>
      <c r="AS2198" s="1"/>
      <c r="AT2198" s="1"/>
      <c r="AU2198" s="1"/>
      <c r="AV2198" s="1"/>
      <c r="AW2198" s="1"/>
      <c r="AX2198" s="1"/>
      <c r="AY2198" s="1"/>
      <c r="AZ2198" s="1"/>
      <c r="BA2198" s="1"/>
      <c r="BB2198" s="1"/>
      <c r="BC2198" s="1"/>
      <c r="BD2198" s="1"/>
      <c r="BE2198" s="1"/>
      <c r="BF2198" s="1"/>
      <c r="BG2198" s="1"/>
      <c r="BH2198" s="1"/>
      <c r="BI2198" s="1"/>
      <c r="BJ2198" s="1"/>
      <c r="BK2198" s="1"/>
      <c r="BL2198" s="1"/>
      <c r="BM2198" s="1"/>
      <c r="BN2198" s="1"/>
      <c r="BO2198" s="1"/>
      <c r="BP2198" s="1"/>
      <c r="BQ2198" s="1"/>
      <c r="BR2198" s="1"/>
      <c r="BS2198" s="1"/>
      <c r="BT2198" s="1"/>
      <c r="BU2198" s="1"/>
      <c r="BV2198" s="1"/>
      <c r="BW2198" s="1"/>
      <c r="BX2198" s="1"/>
      <c r="BY2198" s="1"/>
      <c r="BZ2198" s="1"/>
      <c r="CA2198" s="1"/>
      <c r="CB2198" s="1"/>
      <c r="CC2198" s="1"/>
      <c r="CD2198" s="1"/>
      <c r="CE2198" s="1"/>
      <c r="CF2198" s="1"/>
    </row>
    <row r="2199" spans="1:84" s="2" customFormat="1" x14ac:dyDescent="0.25">
      <c r="A2199" s="12"/>
      <c r="C2199" s="3"/>
      <c r="D2199" s="11"/>
      <c r="F2199" s="9"/>
      <c r="G2199" s="13"/>
      <c r="N2199" s="9"/>
      <c r="T2199" s="8"/>
      <c r="U2199" s="14"/>
      <c r="V2199" s="7"/>
      <c r="W2199" s="6"/>
      <c r="X2199" s="6"/>
      <c r="Y2199" s="6"/>
      <c r="Z2199" s="6"/>
      <c r="AA2199" s="6"/>
      <c r="AB2199" s="4"/>
      <c r="AC2199" s="5"/>
      <c r="AD2199" s="5"/>
      <c r="AE2199" s="5"/>
      <c r="AF2199" s="4"/>
      <c r="AG2199" s="3"/>
      <c r="AI2199" s="1"/>
      <c r="AK2199" s="1"/>
      <c r="AL2199" s="1"/>
      <c r="AM2199" s="1"/>
      <c r="AN2199" s="1"/>
      <c r="AO2199" s="1"/>
      <c r="AP2199" s="1"/>
      <c r="AQ2199" s="1"/>
      <c r="AR2199" s="1"/>
      <c r="AS2199" s="1"/>
      <c r="AT2199" s="1"/>
      <c r="AU2199" s="1"/>
      <c r="AV2199" s="1"/>
      <c r="AW2199" s="1"/>
      <c r="AX2199" s="1"/>
      <c r="AY2199" s="1"/>
      <c r="AZ2199" s="1"/>
      <c r="BA2199" s="1"/>
      <c r="BB2199" s="1"/>
      <c r="BC2199" s="1"/>
      <c r="BD2199" s="1"/>
      <c r="BE2199" s="1"/>
      <c r="BF2199" s="1"/>
      <c r="BG2199" s="1"/>
      <c r="BH2199" s="1"/>
      <c r="BI2199" s="1"/>
      <c r="BJ2199" s="1"/>
      <c r="BK2199" s="1"/>
      <c r="BL2199" s="1"/>
      <c r="BM2199" s="1"/>
      <c r="BN2199" s="1"/>
      <c r="BO2199" s="1"/>
      <c r="BP2199" s="1"/>
      <c r="BQ2199" s="1"/>
      <c r="BR2199" s="1"/>
      <c r="BS2199" s="1"/>
      <c r="BT2199" s="1"/>
      <c r="BU2199" s="1"/>
      <c r="BV2199" s="1"/>
      <c r="BW2199" s="1"/>
      <c r="BX2199" s="1"/>
      <c r="BY2199" s="1"/>
      <c r="BZ2199" s="1"/>
      <c r="CA2199" s="1"/>
      <c r="CB2199" s="1"/>
      <c r="CC2199" s="1"/>
      <c r="CD2199" s="1"/>
      <c r="CE2199" s="1"/>
      <c r="CF2199" s="1"/>
    </row>
    <row r="2200" spans="1:84" s="2" customFormat="1" x14ac:dyDescent="0.25">
      <c r="A2200" s="12"/>
      <c r="C2200" s="3"/>
      <c r="D2200" s="11"/>
      <c r="F2200" s="9"/>
      <c r="G2200" s="13"/>
      <c r="N2200" s="9"/>
      <c r="T2200" s="8"/>
      <c r="U2200" s="14"/>
      <c r="V2200" s="7"/>
      <c r="W2200" s="6"/>
      <c r="X2200" s="6"/>
      <c r="Y2200" s="6"/>
      <c r="Z2200" s="6"/>
      <c r="AA2200" s="6"/>
      <c r="AB2200" s="4"/>
      <c r="AC2200" s="5"/>
      <c r="AD2200" s="5"/>
      <c r="AE2200" s="5"/>
      <c r="AF2200" s="4"/>
      <c r="AG2200" s="3"/>
      <c r="AI2200" s="1"/>
      <c r="AK2200" s="1"/>
      <c r="AL2200" s="1"/>
      <c r="AM2200" s="1"/>
      <c r="AN2200" s="1"/>
      <c r="AO2200" s="1"/>
      <c r="AP2200" s="1"/>
      <c r="AQ2200" s="1"/>
      <c r="AR2200" s="1"/>
      <c r="AS2200" s="1"/>
      <c r="AT2200" s="1"/>
      <c r="AU2200" s="1"/>
      <c r="AV2200" s="1"/>
      <c r="AW2200" s="1"/>
      <c r="AX2200" s="1"/>
      <c r="AY2200" s="1"/>
      <c r="AZ2200" s="1"/>
      <c r="BA2200" s="1"/>
      <c r="BB2200" s="1"/>
      <c r="BC2200" s="1"/>
      <c r="BD2200" s="1"/>
      <c r="BE2200" s="1"/>
      <c r="BF2200" s="1"/>
      <c r="BG2200" s="1"/>
      <c r="BH2200" s="1"/>
      <c r="BI2200" s="1"/>
      <c r="BJ2200" s="1"/>
      <c r="BK2200" s="1"/>
      <c r="BL2200" s="1"/>
      <c r="BM2200" s="1"/>
      <c r="BN2200" s="1"/>
      <c r="BO2200" s="1"/>
      <c r="BP2200" s="1"/>
      <c r="BQ2200" s="1"/>
      <c r="BR2200" s="1"/>
      <c r="BS2200" s="1"/>
      <c r="BT2200" s="1"/>
      <c r="BU2200" s="1"/>
      <c r="BV2200" s="1"/>
      <c r="BW2200" s="1"/>
      <c r="BX2200" s="1"/>
      <c r="BY2200" s="1"/>
      <c r="BZ2200" s="1"/>
      <c r="CA2200" s="1"/>
      <c r="CB2200" s="1"/>
      <c r="CC2200" s="1"/>
      <c r="CD2200" s="1"/>
      <c r="CE2200" s="1"/>
      <c r="CF2200" s="1"/>
    </row>
    <row r="2201" spans="1:84" s="2" customFormat="1" x14ac:dyDescent="0.25">
      <c r="A2201" s="12"/>
      <c r="C2201" s="3"/>
      <c r="D2201" s="11"/>
      <c r="F2201" s="9"/>
      <c r="G2201" s="13"/>
      <c r="N2201" s="9"/>
      <c r="T2201" s="8"/>
      <c r="U2201" s="14"/>
      <c r="V2201" s="7"/>
      <c r="W2201" s="6"/>
      <c r="X2201" s="6"/>
      <c r="Y2201" s="6"/>
      <c r="Z2201" s="6"/>
      <c r="AA2201" s="6"/>
      <c r="AB2201" s="4"/>
      <c r="AC2201" s="5"/>
      <c r="AD2201" s="5"/>
      <c r="AE2201" s="5"/>
      <c r="AF2201" s="4"/>
      <c r="AG2201" s="3"/>
      <c r="AI2201" s="1"/>
      <c r="AK2201" s="1"/>
      <c r="AL2201" s="1"/>
      <c r="AM2201" s="1"/>
      <c r="AN2201" s="1"/>
      <c r="AO2201" s="1"/>
      <c r="AP2201" s="1"/>
      <c r="AQ2201" s="1"/>
      <c r="AR2201" s="1"/>
      <c r="AS2201" s="1"/>
      <c r="AT2201" s="1"/>
      <c r="AU2201" s="1"/>
      <c r="AV2201" s="1"/>
      <c r="AW2201" s="1"/>
      <c r="AX2201" s="1"/>
      <c r="AY2201" s="1"/>
      <c r="AZ2201" s="1"/>
      <c r="BA2201" s="1"/>
      <c r="BB2201" s="1"/>
      <c r="BC2201" s="1"/>
      <c r="BD2201" s="1"/>
      <c r="BE2201" s="1"/>
      <c r="BF2201" s="1"/>
      <c r="BG2201" s="1"/>
      <c r="BH2201" s="1"/>
      <c r="BI2201" s="1"/>
      <c r="BJ2201" s="1"/>
      <c r="BK2201" s="1"/>
      <c r="BL2201" s="1"/>
      <c r="BM2201" s="1"/>
      <c r="BN2201" s="1"/>
      <c r="BO2201" s="1"/>
      <c r="BP2201" s="1"/>
      <c r="BQ2201" s="1"/>
      <c r="BR2201" s="1"/>
      <c r="BS2201" s="1"/>
      <c r="BT2201" s="1"/>
      <c r="BU2201" s="1"/>
      <c r="BV2201" s="1"/>
      <c r="BW2201" s="1"/>
      <c r="BX2201" s="1"/>
      <c r="BY2201" s="1"/>
      <c r="BZ2201" s="1"/>
      <c r="CA2201" s="1"/>
      <c r="CB2201" s="1"/>
      <c r="CC2201" s="1"/>
      <c r="CD2201" s="1"/>
      <c r="CE2201" s="1"/>
      <c r="CF2201" s="1"/>
    </row>
    <row r="2202" spans="1:84" s="2" customFormat="1" x14ac:dyDescent="0.25">
      <c r="A2202" s="12"/>
      <c r="C2202" s="3"/>
      <c r="D2202" s="11"/>
      <c r="F2202" s="9"/>
      <c r="G2202" s="13"/>
      <c r="N2202" s="9"/>
      <c r="T2202" s="8"/>
      <c r="U2202" s="14"/>
      <c r="V2202" s="7"/>
      <c r="W2202" s="6"/>
      <c r="X2202" s="6"/>
      <c r="Y2202" s="6"/>
      <c r="Z2202" s="6"/>
      <c r="AA2202" s="6"/>
      <c r="AB2202" s="4"/>
      <c r="AC2202" s="5"/>
      <c r="AD2202" s="5"/>
      <c r="AE2202" s="5"/>
      <c r="AF2202" s="4"/>
      <c r="AG2202" s="3"/>
      <c r="AI2202" s="1"/>
      <c r="AK2202" s="1"/>
      <c r="AL2202" s="1"/>
      <c r="AM2202" s="1"/>
      <c r="AN2202" s="1"/>
      <c r="AO2202" s="1"/>
      <c r="AP2202" s="1"/>
      <c r="AQ2202" s="1"/>
      <c r="AR2202" s="1"/>
      <c r="AS2202" s="1"/>
      <c r="AT2202" s="1"/>
      <c r="AU2202" s="1"/>
      <c r="AV2202" s="1"/>
      <c r="AW2202" s="1"/>
      <c r="AX2202" s="1"/>
      <c r="AY2202" s="1"/>
      <c r="AZ2202" s="1"/>
      <c r="BA2202" s="1"/>
      <c r="BB2202" s="1"/>
      <c r="BC2202" s="1"/>
      <c r="BD2202" s="1"/>
      <c r="BE2202" s="1"/>
      <c r="BF2202" s="1"/>
      <c r="BG2202" s="1"/>
      <c r="BH2202" s="1"/>
      <c r="BI2202" s="1"/>
      <c r="BJ2202" s="1"/>
      <c r="BK2202" s="1"/>
      <c r="BL2202" s="1"/>
      <c r="BM2202" s="1"/>
      <c r="BN2202" s="1"/>
      <c r="BO2202" s="1"/>
      <c r="BP2202" s="1"/>
      <c r="BQ2202" s="1"/>
      <c r="BR2202" s="1"/>
      <c r="BS2202" s="1"/>
      <c r="BT2202" s="1"/>
      <c r="BU2202" s="1"/>
      <c r="BV2202" s="1"/>
      <c r="BW2202" s="1"/>
      <c r="BX2202" s="1"/>
      <c r="BY2202" s="1"/>
      <c r="BZ2202" s="1"/>
      <c r="CA2202" s="1"/>
      <c r="CB2202" s="1"/>
      <c r="CC2202" s="1"/>
      <c r="CD2202" s="1"/>
      <c r="CE2202" s="1"/>
      <c r="CF2202" s="1"/>
    </row>
    <row r="2203" spans="1:84" s="2" customFormat="1" x14ac:dyDescent="0.25">
      <c r="A2203" s="12"/>
      <c r="C2203" s="3"/>
      <c r="D2203" s="11"/>
      <c r="F2203" s="9"/>
      <c r="G2203" s="13"/>
      <c r="N2203" s="9"/>
      <c r="T2203" s="8"/>
      <c r="U2203" s="14"/>
      <c r="V2203" s="7"/>
      <c r="W2203" s="6"/>
      <c r="X2203" s="6"/>
      <c r="Y2203" s="6"/>
      <c r="Z2203" s="6"/>
      <c r="AA2203" s="6"/>
      <c r="AB2203" s="4"/>
      <c r="AC2203" s="5"/>
      <c r="AD2203" s="5"/>
      <c r="AE2203" s="5"/>
      <c r="AF2203" s="4"/>
      <c r="AG2203" s="3"/>
      <c r="AI2203" s="1"/>
      <c r="AK2203" s="1"/>
      <c r="AL2203" s="1"/>
      <c r="AM2203" s="1"/>
      <c r="AN2203" s="1"/>
      <c r="AO2203" s="1"/>
      <c r="AP2203" s="1"/>
      <c r="AQ2203" s="1"/>
      <c r="AR2203" s="1"/>
      <c r="AS2203" s="1"/>
      <c r="AT2203" s="1"/>
      <c r="AU2203" s="1"/>
      <c r="AV2203" s="1"/>
      <c r="AW2203" s="1"/>
      <c r="AX2203" s="1"/>
      <c r="AY2203" s="1"/>
      <c r="AZ2203" s="1"/>
      <c r="BA2203" s="1"/>
      <c r="BB2203" s="1"/>
      <c r="BC2203" s="1"/>
      <c r="BD2203" s="1"/>
      <c r="BE2203" s="1"/>
      <c r="BF2203" s="1"/>
      <c r="BG2203" s="1"/>
      <c r="BH2203" s="1"/>
      <c r="BI2203" s="1"/>
      <c r="BJ2203" s="1"/>
      <c r="BK2203" s="1"/>
      <c r="BL2203" s="1"/>
      <c r="BM2203" s="1"/>
      <c r="BN2203" s="1"/>
      <c r="BO2203" s="1"/>
      <c r="BP2203" s="1"/>
      <c r="BQ2203" s="1"/>
      <c r="BR2203" s="1"/>
      <c r="BS2203" s="1"/>
      <c r="BT2203" s="1"/>
      <c r="BU2203" s="1"/>
      <c r="BV2203" s="1"/>
      <c r="BW2203" s="1"/>
      <c r="BX2203" s="1"/>
      <c r="BY2203" s="1"/>
      <c r="BZ2203" s="1"/>
      <c r="CA2203" s="1"/>
      <c r="CB2203" s="1"/>
      <c r="CC2203" s="1"/>
      <c r="CD2203" s="1"/>
      <c r="CE2203" s="1"/>
      <c r="CF2203" s="1"/>
    </row>
    <row r="2204" spans="1:84" s="2" customFormat="1" x14ac:dyDescent="0.25">
      <c r="A2204" s="12"/>
      <c r="C2204" s="3"/>
      <c r="D2204" s="11"/>
      <c r="F2204" s="9"/>
      <c r="G2204" s="13"/>
      <c r="N2204" s="9"/>
      <c r="T2204" s="8"/>
      <c r="U2204" s="14"/>
      <c r="V2204" s="7"/>
      <c r="W2204" s="6"/>
      <c r="X2204" s="6"/>
      <c r="Y2204" s="6"/>
      <c r="Z2204" s="6"/>
      <c r="AA2204" s="6"/>
      <c r="AB2204" s="4"/>
      <c r="AC2204" s="5"/>
      <c r="AD2204" s="5"/>
      <c r="AE2204" s="5"/>
      <c r="AF2204" s="4"/>
      <c r="AG2204" s="3"/>
      <c r="AI2204" s="1"/>
      <c r="AK2204" s="1"/>
      <c r="AL2204" s="1"/>
      <c r="AM2204" s="1"/>
      <c r="AN2204" s="1"/>
      <c r="AO2204" s="1"/>
      <c r="AP2204" s="1"/>
      <c r="AQ2204" s="1"/>
      <c r="AR2204" s="1"/>
      <c r="AS2204" s="1"/>
      <c r="AT2204" s="1"/>
      <c r="AU2204" s="1"/>
      <c r="AV2204" s="1"/>
      <c r="AW2204" s="1"/>
      <c r="AX2204" s="1"/>
      <c r="AY2204" s="1"/>
      <c r="AZ2204" s="1"/>
      <c r="BA2204" s="1"/>
      <c r="BB2204" s="1"/>
      <c r="BC2204" s="1"/>
      <c r="BD2204" s="1"/>
      <c r="BE2204" s="1"/>
      <c r="BF2204" s="1"/>
      <c r="BG2204" s="1"/>
      <c r="BH2204" s="1"/>
      <c r="BI2204" s="1"/>
      <c r="BJ2204" s="1"/>
      <c r="BK2204" s="1"/>
      <c r="BL2204" s="1"/>
      <c r="BM2204" s="1"/>
      <c r="BN2204" s="1"/>
      <c r="BO2204" s="1"/>
      <c r="BP2204" s="1"/>
      <c r="BQ2204" s="1"/>
      <c r="BR2204" s="1"/>
      <c r="BS2204" s="1"/>
      <c r="BT2204" s="1"/>
      <c r="BU2204" s="1"/>
      <c r="BV2204" s="1"/>
      <c r="BW2204" s="1"/>
      <c r="BX2204" s="1"/>
      <c r="BY2204" s="1"/>
      <c r="BZ2204" s="1"/>
      <c r="CA2204" s="1"/>
      <c r="CB2204" s="1"/>
      <c r="CC2204" s="1"/>
      <c r="CD2204" s="1"/>
      <c r="CE2204" s="1"/>
      <c r="CF2204" s="1"/>
    </row>
    <row r="2205" spans="1:84" s="2" customFormat="1" x14ac:dyDescent="0.25">
      <c r="A2205" s="12"/>
      <c r="C2205" s="3"/>
      <c r="D2205" s="11"/>
      <c r="F2205" s="9"/>
      <c r="G2205" s="13"/>
      <c r="N2205" s="9"/>
      <c r="T2205" s="8"/>
      <c r="U2205" s="14"/>
      <c r="V2205" s="7"/>
      <c r="W2205" s="6"/>
      <c r="X2205" s="6"/>
      <c r="Y2205" s="6"/>
      <c r="Z2205" s="6"/>
      <c r="AA2205" s="6"/>
      <c r="AB2205" s="4"/>
      <c r="AC2205" s="5"/>
      <c r="AD2205" s="5"/>
      <c r="AE2205" s="5"/>
      <c r="AF2205" s="4"/>
      <c r="AG2205" s="3"/>
      <c r="AI2205" s="1"/>
      <c r="AK2205" s="1"/>
      <c r="AL2205" s="1"/>
      <c r="AM2205" s="1"/>
      <c r="AN2205" s="1"/>
      <c r="AO2205" s="1"/>
      <c r="AP2205" s="1"/>
      <c r="AQ2205" s="1"/>
      <c r="AR2205" s="1"/>
      <c r="AS2205" s="1"/>
      <c r="AT2205" s="1"/>
      <c r="AU2205" s="1"/>
      <c r="AV2205" s="1"/>
      <c r="AW2205" s="1"/>
      <c r="AX2205" s="1"/>
      <c r="AY2205" s="1"/>
      <c r="AZ2205" s="1"/>
      <c r="BA2205" s="1"/>
      <c r="BB2205" s="1"/>
      <c r="BC2205" s="1"/>
      <c r="BD2205" s="1"/>
      <c r="BE2205" s="1"/>
      <c r="BF2205" s="1"/>
      <c r="BG2205" s="1"/>
      <c r="BH2205" s="1"/>
      <c r="BI2205" s="1"/>
      <c r="BJ2205" s="1"/>
      <c r="BK2205" s="1"/>
      <c r="BL2205" s="1"/>
      <c r="BM2205" s="1"/>
      <c r="BN2205" s="1"/>
      <c r="BO2205" s="1"/>
      <c r="BP2205" s="1"/>
      <c r="BQ2205" s="1"/>
      <c r="BR2205" s="1"/>
      <c r="BS2205" s="1"/>
      <c r="BT2205" s="1"/>
      <c r="BU2205" s="1"/>
      <c r="BV2205" s="1"/>
      <c r="BW2205" s="1"/>
      <c r="BX2205" s="1"/>
      <c r="BY2205" s="1"/>
      <c r="BZ2205" s="1"/>
      <c r="CA2205" s="1"/>
      <c r="CB2205" s="1"/>
      <c r="CC2205" s="1"/>
      <c r="CD2205" s="1"/>
      <c r="CE2205" s="1"/>
      <c r="CF2205" s="1"/>
    </row>
    <row r="2206" spans="1:84" s="2" customFormat="1" x14ac:dyDescent="0.25">
      <c r="A2206" s="12"/>
      <c r="C2206" s="3"/>
      <c r="D2206" s="11"/>
      <c r="F2206" s="9"/>
      <c r="G2206" s="13"/>
      <c r="N2206" s="9"/>
      <c r="T2206" s="8"/>
      <c r="U2206" s="14"/>
      <c r="V2206" s="7"/>
      <c r="W2206" s="6"/>
      <c r="X2206" s="6"/>
      <c r="Y2206" s="6"/>
      <c r="Z2206" s="6"/>
      <c r="AA2206" s="6"/>
      <c r="AB2206" s="4"/>
      <c r="AC2206" s="5"/>
      <c r="AD2206" s="5"/>
      <c r="AE2206" s="5"/>
      <c r="AF2206" s="4"/>
      <c r="AG2206" s="3"/>
      <c r="AI2206" s="1"/>
      <c r="AK2206" s="1"/>
      <c r="AL2206" s="1"/>
      <c r="AM2206" s="1"/>
      <c r="AN2206" s="1"/>
      <c r="AO2206" s="1"/>
      <c r="AP2206" s="1"/>
      <c r="AQ2206" s="1"/>
      <c r="AR2206" s="1"/>
      <c r="AS2206" s="1"/>
      <c r="AT2206" s="1"/>
      <c r="AU2206" s="1"/>
      <c r="AV2206" s="1"/>
      <c r="AW2206" s="1"/>
      <c r="AX2206" s="1"/>
      <c r="AY2206" s="1"/>
      <c r="AZ2206" s="1"/>
      <c r="BA2206" s="1"/>
      <c r="BB2206" s="1"/>
      <c r="BC2206" s="1"/>
      <c r="BD2206" s="1"/>
      <c r="BE2206" s="1"/>
      <c r="BF2206" s="1"/>
      <c r="BG2206" s="1"/>
      <c r="BH2206" s="1"/>
      <c r="BI2206" s="1"/>
      <c r="BJ2206" s="1"/>
      <c r="BK2206" s="1"/>
      <c r="BL2206" s="1"/>
      <c r="BM2206" s="1"/>
      <c r="BN2206" s="1"/>
      <c r="BO2206" s="1"/>
      <c r="BP2206" s="1"/>
      <c r="BQ2206" s="1"/>
      <c r="BR2206" s="1"/>
      <c r="BS2206" s="1"/>
      <c r="BT2206" s="1"/>
      <c r="BU2206" s="1"/>
      <c r="BV2206" s="1"/>
      <c r="BW2206" s="1"/>
      <c r="BX2206" s="1"/>
      <c r="BY2206" s="1"/>
      <c r="BZ2206" s="1"/>
      <c r="CA2206" s="1"/>
      <c r="CB2206" s="1"/>
      <c r="CC2206" s="1"/>
      <c r="CD2206" s="1"/>
      <c r="CE2206" s="1"/>
      <c r="CF2206" s="1"/>
    </row>
    <row r="2207" spans="1:84" s="2" customFormat="1" x14ac:dyDescent="0.25">
      <c r="A2207" s="12"/>
      <c r="C2207" s="3"/>
      <c r="D2207" s="11"/>
      <c r="F2207" s="9"/>
      <c r="G2207" s="13"/>
      <c r="N2207" s="9"/>
      <c r="T2207" s="8"/>
      <c r="U2207" s="14"/>
      <c r="V2207" s="7"/>
      <c r="W2207" s="6"/>
      <c r="X2207" s="6"/>
      <c r="Y2207" s="6"/>
      <c r="Z2207" s="6"/>
      <c r="AA2207" s="6"/>
      <c r="AB2207" s="4"/>
      <c r="AC2207" s="5"/>
      <c r="AD2207" s="5"/>
      <c r="AE2207" s="5"/>
      <c r="AF2207" s="4"/>
      <c r="AG2207" s="3"/>
      <c r="AI2207" s="1"/>
      <c r="AK2207" s="1"/>
      <c r="AL2207" s="1"/>
      <c r="AM2207" s="1"/>
      <c r="AN2207" s="1"/>
      <c r="AO2207" s="1"/>
      <c r="AP2207" s="1"/>
      <c r="AQ2207" s="1"/>
      <c r="AR2207" s="1"/>
      <c r="AS2207" s="1"/>
      <c r="AT2207" s="1"/>
      <c r="AU2207" s="1"/>
      <c r="AV2207" s="1"/>
      <c r="AW2207" s="1"/>
      <c r="AX2207" s="1"/>
      <c r="AY2207" s="1"/>
      <c r="AZ2207" s="1"/>
      <c r="BA2207" s="1"/>
      <c r="BB2207" s="1"/>
      <c r="BC2207" s="1"/>
      <c r="BD2207" s="1"/>
      <c r="BE2207" s="1"/>
      <c r="BF2207" s="1"/>
      <c r="BG2207" s="1"/>
      <c r="BH2207" s="1"/>
      <c r="BI2207" s="1"/>
      <c r="BJ2207" s="1"/>
      <c r="BK2207" s="1"/>
      <c r="BL2207" s="1"/>
      <c r="BM2207" s="1"/>
      <c r="BN2207" s="1"/>
      <c r="BO2207" s="1"/>
      <c r="BP2207" s="1"/>
      <c r="BQ2207" s="1"/>
      <c r="BR2207" s="1"/>
      <c r="BS2207" s="1"/>
      <c r="BT2207" s="1"/>
      <c r="BU2207" s="1"/>
      <c r="BV2207" s="1"/>
      <c r="BW2207" s="1"/>
      <c r="BX2207" s="1"/>
      <c r="BY2207" s="1"/>
      <c r="BZ2207" s="1"/>
      <c r="CA2207" s="1"/>
      <c r="CB2207" s="1"/>
      <c r="CC2207" s="1"/>
      <c r="CD2207" s="1"/>
      <c r="CE2207" s="1"/>
      <c r="CF2207" s="1"/>
    </row>
    <row r="2208" spans="1:84" s="2" customFormat="1" x14ac:dyDescent="0.25">
      <c r="A2208" s="12"/>
      <c r="C2208" s="3"/>
      <c r="D2208" s="11"/>
      <c r="F2208" s="9"/>
      <c r="G2208" s="13"/>
      <c r="N2208" s="9"/>
      <c r="T2208" s="8"/>
      <c r="U2208" s="14"/>
      <c r="V2208" s="7"/>
      <c r="W2208" s="6"/>
      <c r="X2208" s="6"/>
      <c r="Y2208" s="6"/>
      <c r="Z2208" s="6"/>
      <c r="AA2208" s="6"/>
      <c r="AB2208" s="4"/>
      <c r="AC2208" s="5"/>
      <c r="AD2208" s="5"/>
      <c r="AE2208" s="5"/>
      <c r="AF2208" s="4"/>
      <c r="AG2208" s="3"/>
      <c r="AI2208" s="1"/>
      <c r="AK2208" s="1"/>
      <c r="AL2208" s="1"/>
      <c r="AM2208" s="1"/>
      <c r="AN2208" s="1"/>
      <c r="AO2208" s="1"/>
      <c r="AP2208" s="1"/>
      <c r="AQ2208" s="1"/>
      <c r="AR2208" s="1"/>
      <c r="AS2208" s="1"/>
      <c r="AT2208" s="1"/>
      <c r="AU2208" s="1"/>
      <c r="AV2208" s="1"/>
      <c r="AW2208" s="1"/>
      <c r="AX2208" s="1"/>
      <c r="AY2208" s="1"/>
      <c r="AZ2208" s="1"/>
      <c r="BA2208" s="1"/>
      <c r="BB2208" s="1"/>
      <c r="BC2208" s="1"/>
      <c r="BD2208" s="1"/>
      <c r="BE2208" s="1"/>
      <c r="BF2208" s="1"/>
      <c r="BG2208" s="1"/>
      <c r="BH2208" s="1"/>
      <c r="BI2208" s="1"/>
      <c r="BJ2208" s="1"/>
      <c r="BK2208" s="1"/>
      <c r="BL2208" s="1"/>
      <c r="BM2208" s="1"/>
      <c r="BN2208" s="1"/>
      <c r="BO2208" s="1"/>
      <c r="BP2208" s="1"/>
      <c r="BQ2208" s="1"/>
      <c r="BR2208" s="1"/>
      <c r="BS2208" s="1"/>
      <c r="BT2208" s="1"/>
      <c r="BU2208" s="1"/>
      <c r="BV2208" s="1"/>
      <c r="BW2208" s="1"/>
      <c r="BX2208" s="1"/>
      <c r="BY2208" s="1"/>
      <c r="BZ2208" s="1"/>
      <c r="CA2208" s="1"/>
      <c r="CB2208" s="1"/>
      <c r="CC2208" s="1"/>
      <c r="CD2208" s="1"/>
      <c r="CE2208" s="1"/>
      <c r="CF2208" s="1"/>
    </row>
    <row r="2209" spans="1:84" s="2" customFormat="1" x14ac:dyDescent="0.25">
      <c r="A2209" s="12"/>
      <c r="C2209" s="3"/>
      <c r="D2209" s="11"/>
      <c r="F2209" s="9"/>
      <c r="G2209" s="13"/>
      <c r="N2209" s="9"/>
      <c r="T2209" s="8"/>
      <c r="U2209" s="14"/>
      <c r="V2209" s="7"/>
      <c r="W2209" s="6"/>
      <c r="X2209" s="6"/>
      <c r="Y2209" s="6"/>
      <c r="Z2209" s="6"/>
      <c r="AA2209" s="6"/>
      <c r="AB2209" s="4"/>
      <c r="AC2209" s="5"/>
      <c r="AD2209" s="5"/>
      <c r="AE2209" s="5"/>
      <c r="AF2209" s="4"/>
      <c r="AG2209" s="3"/>
      <c r="AI2209" s="1"/>
      <c r="AK2209" s="1"/>
      <c r="AL2209" s="1"/>
      <c r="AM2209" s="1"/>
      <c r="AN2209" s="1"/>
      <c r="AO2209" s="1"/>
      <c r="AP2209" s="1"/>
      <c r="AQ2209" s="1"/>
      <c r="AR2209" s="1"/>
      <c r="AS2209" s="1"/>
      <c r="AT2209" s="1"/>
      <c r="AU2209" s="1"/>
      <c r="AV2209" s="1"/>
      <c r="AW2209" s="1"/>
      <c r="AX2209" s="1"/>
      <c r="AY2209" s="1"/>
      <c r="AZ2209" s="1"/>
      <c r="BA2209" s="1"/>
      <c r="BB2209" s="1"/>
      <c r="BC2209" s="1"/>
      <c r="BD2209" s="1"/>
      <c r="BE2209" s="1"/>
      <c r="BF2209" s="1"/>
      <c r="BG2209" s="1"/>
      <c r="BH2209" s="1"/>
      <c r="BI2209" s="1"/>
      <c r="BJ2209" s="1"/>
      <c r="BK2209" s="1"/>
      <c r="BL2209" s="1"/>
      <c r="BM2209" s="1"/>
      <c r="BN2209" s="1"/>
      <c r="BO2209" s="1"/>
      <c r="BP2209" s="1"/>
      <c r="BQ2209" s="1"/>
      <c r="BR2209" s="1"/>
      <c r="BS2209" s="1"/>
      <c r="BT2209" s="1"/>
      <c r="BU2209" s="1"/>
      <c r="BV2209" s="1"/>
      <c r="BW2209" s="1"/>
      <c r="BX2209" s="1"/>
      <c r="BY2209" s="1"/>
      <c r="BZ2209" s="1"/>
      <c r="CA2209" s="1"/>
      <c r="CB2209" s="1"/>
      <c r="CC2209" s="1"/>
      <c r="CD2209" s="1"/>
      <c r="CE2209" s="1"/>
      <c r="CF2209" s="1"/>
    </row>
    <row r="2210" spans="1:84" s="2" customFormat="1" x14ac:dyDescent="0.25">
      <c r="A2210" s="12"/>
      <c r="C2210" s="3"/>
      <c r="D2210" s="11"/>
      <c r="F2210" s="9"/>
      <c r="G2210" s="13"/>
      <c r="N2210" s="9"/>
      <c r="T2210" s="8"/>
      <c r="U2210" s="14"/>
      <c r="V2210" s="7"/>
      <c r="W2210" s="6"/>
      <c r="X2210" s="6"/>
      <c r="Y2210" s="6"/>
      <c r="Z2210" s="6"/>
      <c r="AA2210" s="6"/>
      <c r="AB2210" s="4"/>
      <c r="AC2210" s="5"/>
      <c r="AD2210" s="5"/>
      <c r="AE2210" s="5"/>
      <c r="AF2210" s="4"/>
      <c r="AG2210" s="3"/>
      <c r="AI2210" s="1"/>
      <c r="AK2210" s="1"/>
      <c r="AL2210" s="1"/>
      <c r="AM2210" s="1"/>
      <c r="AN2210" s="1"/>
      <c r="AO2210" s="1"/>
      <c r="AP2210" s="1"/>
      <c r="AQ2210" s="1"/>
      <c r="AR2210" s="1"/>
      <c r="AS2210" s="1"/>
      <c r="AT2210" s="1"/>
      <c r="AU2210" s="1"/>
      <c r="AV2210" s="1"/>
      <c r="AW2210" s="1"/>
      <c r="AX2210" s="1"/>
      <c r="AY2210" s="1"/>
      <c r="AZ2210" s="1"/>
      <c r="BA2210" s="1"/>
      <c r="BB2210" s="1"/>
      <c r="BC2210" s="1"/>
      <c r="BD2210" s="1"/>
      <c r="BE2210" s="1"/>
      <c r="BF2210" s="1"/>
      <c r="BG2210" s="1"/>
      <c r="BH2210" s="1"/>
      <c r="BI2210" s="1"/>
      <c r="BJ2210" s="1"/>
      <c r="BK2210" s="1"/>
      <c r="BL2210" s="1"/>
      <c r="BM2210" s="1"/>
      <c r="BN2210" s="1"/>
      <c r="BO2210" s="1"/>
      <c r="BP2210" s="1"/>
      <c r="BQ2210" s="1"/>
      <c r="BR2210" s="1"/>
      <c r="BS2210" s="1"/>
      <c r="BT2210" s="1"/>
      <c r="BU2210" s="1"/>
      <c r="BV2210" s="1"/>
      <c r="BW2210" s="1"/>
      <c r="BX2210" s="1"/>
      <c r="BY2210" s="1"/>
      <c r="BZ2210" s="1"/>
      <c r="CA2210" s="1"/>
      <c r="CB2210" s="1"/>
      <c r="CC2210" s="1"/>
      <c r="CD2210" s="1"/>
      <c r="CE2210" s="1"/>
      <c r="CF2210" s="1"/>
    </row>
    <row r="2211" spans="1:84" x14ac:dyDescent="0.25">
      <c r="G2211" s="13"/>
    </row>
    <row r="2212" spans="1:84" x14ac:dyDescent="0.25">
      <c r="G2212" s="13"/>
    </row>
    <row r="2213" spans="1:84" x14ac:dyDescent="0.25">
      <c r="G2213" s="13"/>
    </row>
    <row r="2214" spans="1:84" x14ac:dyDescent="0.25">
      <c r="G2214" s="13"/>
    </row>
    <row r="2215" spans="1:84" x14ac:dyDescent="0.25">
      <c r="G2215" s="13"/>
    </row>
    <row r="2216" spans="1:84" x14ac:dyDescent="0.25">
      <c r="G2216" s="13"/>
    </row>
    <row r="2217" spans="1:84" x14ac:dyDescent="0.25">
      <c r="G2217" s="13"/>
    </row>
    <row r="2218" spans="1:84" x14ac:dyDescent="0.25">
      <c r="G2218" s="13"/>
    </row>
    <row r="2219" spans="1:84" x14ac:dyDescent="0.25">
      <c r="G2219" s="13"/>
    </row>
    <row r="2220" spans="1:84" x14ac:dyDescent="0.25">
      <c r="G2220" s="13"/>
    </row>
    <row r="2221" spans="1:84" x14ac:dyDescent="0.25">
      <c r="G2221" s="13"/>
    </row>
    <row r="2222" spans="1:84" x14ac:dyDescent="0.25">
      <c r="G2222" s="13"/>
    </row>
    <row r="2223" spans="1:84" x14ac:dyDescent="0.25">
      <c r="G2223" s="13"/>
    </row>
    <row r="2224" spans="1:84" x14ac:dyDescent="0.25">
      <c r="G2224" s="13"/>
    </row>
    <row r="2225" spans="7:7" x14ac:dyDescent="0.25">
      <c r="G2225" s="13"/>
    </row>
    <row r="2226" spans="7:7" x14ac:dyDescent="0.25">
      <c r="G2226" s="13"/>
    </row>
    <row r="2227" spans="7:7" x14ac:dyDescent="0.25">
      <c r="G2227" s="13"/>
    </row>
    <row r="2228" spans="7:7" x14ac:dyDescent="0.25">
      <c r="G2228" s="13"/>
    </row>
    <row r="2229" spans="7:7" x14ac:dyDescent="0.25">
      <c r="G2229" s="13"/>
    </row>
    <row r="2230" spans="7:7" x14ac:dyDescent="0.25">
      <c r="G2230" s="13"/>
    </row>
    <row r="2231" spans="7:7" x14ac:dyDescent="0.25">
      <c r="G2231" s="13"/>
    </row>
    <row r="2232" spans="7:7" x14ac:dyDescent="0.25">
      <c r="G2232" s="13"/>
    </row>
    <row r="2233" spans="7:7" x14ac:dyDescent="0.25">
      <c r="G2233" s="13"/>
    </row>
    <row r="2234" spans="7:7" x14ac:dyDescent="0.25">
      <c r="G2234" s="13"/>
    </row>
    <row r="2235" spans="7:7" x14ac:dyDescent="0.25">
      <c r="G2235" s="13"/>
    </row>
    <row r="2236" spans="7:7" x14ac:dyDescent="0.25">
      <c r="G2236" s="13"/>
    </row>
    <row r="2237" spans="7:7" x14ac:dyDescent="0.25">
      <c r="G2237" s="13"/>
    </row>
    <row r="2238" spans="7:7" x14ac:dyDescent="0.25">
      <c r="G2238" s="13"/>
    </row>
    <row r="2239" spans="7:7" x14ac:dyDescent="0.25">
      <c r="G2239" s="13"/>
    </row>
    <row r="2240" spans="7:7" x14ac:dyDescent="0.25">
      <c r="G2240" s="13"/>
    </row>
    <row r="2241" spans="7:7" x14ac:dyDescent="0.25">
      <c r="G2241" s="13"/>
    </row>
    <row r="2242" spans="7:7" x14ac:dyDescent="0.25">
      <c r="G2242" s="13"/>
    </row>
    <row r="2243" spans="7:7" x14ac:dyDescent="0.25">
      <c r="G2243" s="13"/>
    </row>
    <row r="2244" spans="7:7" x14ac:dyDescent="0.25">
      <c r="G2244" s="13"/>
    </row>
    <row r="2245" spans="7:7" x14ac:dyDescent="0.25">
      <c r="G2245" s="13"/>
    </row>
    <row r="2246" spans="7:7" x14ac:dyDescent="0.25">
      <c r="G2246" s="13"/>
    </row>
    <row r="2247" spans="7:7" x14ac:dyDescent="0.25">
      <c r="G2247" s="13"/>
    </row>
    <row r="2248" spans="7:7" x14ac:dyDescent="0.25">
      <c r="G2248" s="13"/>
    </row>
    <row r="2249" spans="7:7" x14ac:dyDescent="0.25">
      <c r="G2249" s="13"/>
    </row>
    <row r="2250" spans="7:7" x14ac:dyDescent="0.25">
      <c r="G2250" s="13"/>
    </row>
    <row r="2251" spans="7:7" x14ac:dyDescent="0.25">
      <c r="G2251" s="13"/>
    </row>
    <row r="2252" spans="7:7" x14ac:dyDescent="0.25">
      <c r="G2252" s="13"/>
    </row>
    <row r="2253" spans="7:7" x14ac:dyDescent="0.25">
      <c r="G2253" s="13"/>
    </row>
    <row r="2254" spans="7:7" x14ac:dyDescent="0.25">
      <c r="G2254" s="13"/>
    </row>
    <row r="2255" spans="7:7" x14ac:dyDescent="0.25">
      <c r="G2255" s="13"/>
    </row>
    <row r="2256" spans="7:7" x14ac:dyDescent="0.25">
      <c r="G2256" s="13"/>
    </row>
    <row r="2257" spans="7:7" x14ac:dyDescent="0.25">
      <c r="G2257" s="13"/>
    </row>
    <row r="2258" spans="7:7" x14ac:dyDescent="0.25">
      <c r="G2258" s="13"/>
    </row>
    <row r="2259" spans="7:7" x14ac:dyDescent="0.25">
      <c r="G2259" s="13"/>
    </row>
    <row r="2260" spans="7:7" x14ac:dyDescent="0.25">
      <c r="G2260" s="13"/>
    </row>
    <row r="2261" spans="7:7" x14ac:dyDescent="0.25">
      <c r="G2261" s="13"/>
    </row>
    <row r="2262" spans="7:7" x14ac:dyDescent="0.25">
      <c r="G2262" s="13"/>
    </row>
    <row r="2263" spans="7:7" x14ac:dyDescent="0.25">
      <c r="G2263" s="13"/>
    </row>
    <row r="2264" spans="7:7" x14ac:dyDescent="0.25">
      <c r="G2264" s="13"/>
    </row>
    <row r="2265" spans="7:7" x14ac:dyDescent="0.25">
      <c r="G2265" s="13"/>
    </row>
    <row r="2266" spans="7:7" x14ac:dyDescent="0.25">
      <c r="G2266" s="13"/>
    </row>
    <row r="2267" spans="7:7" x14ac:dyDescent="0.25">
      <c r="G2267" s="13"/>
    </row>
    <row r="2268" spans="7:7" x14ac:dyDescent="0.25">
      <c r="G2268" s="13"/>
    </row>
    <row r="2269" spans="7:7" x14ac:dyDescent="0.25">
      <c r="G2269" s="13"/>
    </row>
    <row r="2270" spans="7:7" x14ac:dyDescent="0.25">
      <c r="G2270" s="13"/>
    </row>
    <row r="2271" spans="7:7" x14ac:dyDescent="0.25">
      <c r="G2271" s="13"/>
    </row>
    <row r="2272" spans="7:7" x14ac:dyDescent="0.25">
      <c r="G2272" s="13"/>
    </row>
    <row r="2273" spans="7:7" x14ac:dyDescent="0.25">
      <c r="G2273" s="13"/>
    </row>
    <row r="2274" spans="7:7" x14ac:dyDescent="0.25">
      <c r="G2274" s="13"/>
    </row>
    <row r="2275" spans="7:7" x14ac:dyDescent="0.25">
      <c r="G2275" s="13"/>
    </row>
    <row r="2276" spans="7:7" x14ac:dyDescent="0.25">
      <c r="G2276" s="13"/>
    </row>
    <row r="2277" spans="7:7" x14ac:dyDescent="0.25">
      <c r="G2277" s="13"/>
    </row>
    <row r="2278" spans="7:7" x14ac:dyDescent="0.25">
      <c r="G2278" s="13"/>
    </row>
    <row r="2279" spans="7:7" x14ac:dyDescent="0.25">
      <c r="G2279" s="13"/>
    </row>
    <row r="2280" spans="7:7" x14ac:dyDescent="0.25">
      <c r="G2280" s="13"/>
    </row>
    <row r="2281" spans="7:7" x14ac:dyDescent="0.25">
      <c r="G2281" s="13"/>
    </row>
    <row r="2282" spans="7:7" x14ac:dyDescent="0.25">
      <c r="G2282" s="13"/>
    </row>
    <row r="2283" spans="7:7" x14ac:dyDescent="0.25">
      <c r="G2283" s="13"/>
    </row>
    <row r="2284" spans="7:7" x14ac:dyDescent="0.25">
      <c r="G2284" s="13"/>
    </row>
    <row r="2285" spans="7:7" x14ac:dyDescent="0.25">
      <c r="G2285" s="13"/>
    </row>
    <row r="2286" spans="7:7" x14ac:dyDescent="0.25">
      <c r="G2286" s="13"/>
    </row>
    <row r="2287" spans="7:7" x14ac:dyDescent="0.25">
      <c r="G2287" s="13"/>
    </row>
    <row r="2288" spans="7:7" x14ac:dyDescent="0.25">
      <c r="G2288" s="13"/>
    </row>
    <row r="2289" spans="7:7" x14ac:dyDescent="0.25">
      <c r="G2289" s="13"/>
    </row>
    <row r="2290" spans="7:7" x14ac:dyDescent="0.25">
      <c r="G2290" s="13"/>
    </row>
    <row r="2291" spans="7:7" x14ac:dyDescent="0.25">
      <c r="G2291" s="13"/>
    </row>
    <row r="2292" spans="7:7" x14ac:dyDescent="0.25">
      <c r="G2292" s="13"/>
    </row>
    <row r="2293" spans="7:7" x14ac:dyDescent="0.25">
      <c r="G2293" s="13"/>
    </row>
    <row r="2294" spans="7:7" x14ac:dyDescent="0.25">
      <c r="G2294" s="13"/>
    </row>
    <row r="2295" spans="7:7" x14ac:dyDescent="0.25">
      <c r="G2295" s="13"/>
    </row>
    <row r="2296" spans="7:7" x14ac:dyDescent="0.25">
      <c r="G2296" s="13"/>
    </row>
    <row r="2297" spans="7:7" x14ac:dyDescent="0.25">
      <c r="G2297" s="13"/>
    </row>
    <row r="2298" spans="7:7" x14ac:dyDescent="0.25">
      <c r="G2298" s="13"/>
    </row>
    <row r="2299" spans="7:7" x14ac:dyDescent="0.25">
      <c r="G2299" s="13"/>
    </row>
    <row r="2300" spans="7:7" x14ac:dyDescent="0.25">
      <c r="G2300" s="13"/>
    </row>
    <row r="2301" spans="7:7" x14ac:dyDescent="0.25">
      <c r="G2301" s="13"/>
    </row>
    <row r="2302" spans="7:7" x14ac:dyDescent="0.25">
      <c r="G2302" s="13"/>
    </row>
    <row r="2303" spans="7:7" x14ac:dyDescent="0.25">
      <c r="G2303" s="13"/>
    </row>
    <row r="2304" spans="7:7" x14ac:dyDescent="0.25">
      <c r="G2304" s="13"/>
    </row>
    <row r="2305" spans="7:7" x14ac:dyDescent="0.25">
      <c r="G2305" s="13"/>
    </row>
    <row r="2306" spans="7:7" x14ac:dyDescent="0.25">
      <c r="G2306" s="13"/>
    </row>
    <row r="2307" spans="7:7" x14ac:dyDescent="0.25">
      <c r="G2307" s="13"/>
    </row>
    <row r="2308" spans="7:7" x14ac:dyDescent="0.25">
      <c r="G2308" s="13"/>
    </row>
    <row r="2309" spans="7:7" x14ac:dyDescent="0.25">
      <c r="G2309" s="13"/>
    </row>
    <row r="2310" spans="7:7" x14ac:dyDescent="0.25">
      <c r="G2310" s="13"/>
    </row>
    <row r="2311" spans="7:7" x14ac:dyDescent="0.25">
      <c r="G2311" s="13"/>
    </row>
    <row r="2312" spans="7:7" x14ac:dyDescent="0.25">
      <c r="G2312" s="13"/>
    </row>
    <row r="2313" spans="7:7" x14ac:dyDescent="0.25">
      <c r="G2313" s="13"/>
    </row>
    <row r="2314" spans="7:7" x14ac:dyDescent="0.25">
      <c r="G2314" s="13"/>
    </row>
    <row r="2315" spans="7:7" x14ac:dyDescent="0.25">
      <c r="G2315" s="13"/>
    </row>
    <row r="2316" spans="7:7" x14ac:dyDescent="0.25">
      <c r="G2316" s="13"/>
    </row>
    <row r="2317" spans="7:7" x14ac:dyDescent="0.25">
      <c r="G2317" s="13"/>
    </row>
    <row r="2318" spans="7:7" x14ac:dyDescent="0.25">
      <c r="G2318" s="13"/>
    </row>
    <row r="2319" spans="7:7" x14ac:dyDescent="0.25">
      <c r="G2319" s="13"/>
    </row>
    <row r="2320" spans="7:7" x14ac:dyDescent="0.25">
      <c r="G2320" s="13"/>
    </row>
    <row r="2321" spans="7:7" x14ac:dyDescent="0.25">
      <c r="G2321" s="13"/>
    </row>
    <row r="2322" spans="7:7" x14ac:dyDescent="0.25">
      <c r="G2322" s="13"/>
    </row>
    <row r="2323" spans="7:7" x14ac:dyDescent="0.25">
      <c r="G2323" s="13"/>
    </row>
    <row r="2324" spans="7:7" x14ac:dyDescent="0.25">
      <c r="G2324" s="13"/>
    </row>
    <row r="2325" spans="7:7" x14ac:dyDescent="0.25">
      <c r="G2325" s="13"/>
    </row>
    <row r="2326" spans="7:7" x14ac:dyDescent="0.25">
      <c r="G2326" s="13"/>
    </row>
    <row r="2327" spans="7:7" x14ac:dyDescent="0.25">
      <c r="G2327" s="13"/>
    </row>
    <row r="2328" spans="7:7" x14ac:dyDescent="0.25">
      <c r="G2328" s="13"/>
    </row>
    <row r="2329" spans="7:7" x14ac:dyDescent="0.25">
      <c r="G2329" s="13"/>
    </row>
    <row r="2330" spans="7:7" x14ac:dyDescent="0.25">
      <c r="G2330" s="13"/>
    </row>
    <row r="2331" spans="7:7" x14ac:dyDescent="0.25">
      <c r="G2331" s="13"/>
    </row>
    <row r="2332" spans="7:7" x14ac:dyDescent="0.25">
      <c r="G2332" s="13"/>
    </row>
    <row r="2333" spans="7:7" x14ac:dyDescent="0.25">
      <c r="G2333" s="13"/>
    </row>
    <row r="2334" spans="7:7" x14ac:dyDescent="0.25">
      <c r="G2334" s="13"/>
    </row>
    <row r="2335" spans="7:7" x14ac:dyDescent="0.25">
      <c r="G2335" s="13"/>
    </row>
    <row r="2336" spans="7:7" x14ac:dyDescent="0.25">
      <c r="G2336" s="13"/>
    </row>
    <row r="2337" spans="7:7" x14ac:dyDescent="0.25">
      <c r="G2337" s="13"/>
    </row>
    <row r="2338" spans="7:7" x14ac:dyDescent="0.25">
      <c r="G2338" s="13"/>
    </row>
    <row r="2339" spans="7:7" x14ac:dyDescent="0.25">
      <c r="G2339" s="13"/>
    </row>
    <row r="2340" spans="7:7" x14ac:dyDescent="0.25">
      <c r="G2340" s="13"/>
    </row>
    <row r="2341" spans="7:7" x14ac:dyDescent="0.25">
      <c r="G2341" s="13"/>
    </row>
    <row r="2342" spans="7:7" x14ac:dyDescent="0.25">
      <c r="G2342" s="13"/>
    </row>
    <row r="2343" spans="7:7" x14ac:dyDescent="0.25">
      <c r="G2343" s="13"/>
    </row>
    <row r="2344" spans="7:7" x14ac:dyDescent="0.25">
      <c r="G2344" s="13"/>
    </row>
    <row r="2345" spans="7:7" x14ac:dyDescent="0.25">
      <c r="G2345" s="13"/>
    </row>
    <row r="2346" spans="7:7" x14ac:dyDescent="0.25">
      <c r="G2346" s="13"/>
    </row>
    <row r="2347" spans="7:7" x14ac:dyDescent="0.25">
      <c r="G2347" s="13"/>
    </row>
    <row r="2348" spans="7:7" x14ac:dyDescent="0.25">
      <c r="G2348" s="13"/>
    </row>
    <row r="2349" spans="7:7" x14ac:dyDescent="0.25">
      <c r="G2349" s="13"/>
    </row>
    <row r="2350" spans="7:7" x14ac:dyDescent="0.25">
      <c r="G2350" s="13"/>
    </row>
    <row r="2351" spans="7:7" x14ac:dyDescent="0.25">
      <c r="G2351" s="13"/>
    </row>
    <row r="2352" spans="7:7" x14ac:dyDescent="0.25">
      <c r="G2352" s="13"/>
    </row>
    <row r="2353" spans="7:7" x14ac:dyDescent="0.25">
      <c r="G2353" s="13"/>
    </row>
    <row r="2354" spans="7:7" x14ac:dyDescent="0.25">
      <c r="G2354" s="13"/>
    </row>
    <row r="2355" spans="7:7" x14ac:dyDescent="0.25">
      <c r="G2355" s="13"/>
    </row>
    <row r="2356" spans="7:7" x14ac:dyDescent="0.25">
      <c r="G2356" s="13"/>
    </row>
    <row r="2357" spans="7:7" x14ac:dyDescent="0.25">
      <c r="G2357" s="13"/>
    </row>
    <row r="2358" spans="7:7" x14ac:dyDescent="0.25">
      <c r="G2358" s="13"/>
    </row>
    <row r="2359" spans="7:7" x14ac:dyDescent="0.25">
      <c r="G2359" s="13"/>
    </row>
    <row r="2360" spans="7:7" x14ac:dyDescent="0.25">
      <c r="G2360" s="13"/>
    </row>
    <row r="2361" spans="7:7" x14ac:dyDescent="0.25">
      <c r="G2361" s="13"/>
    </row>
    <row r="2362" spans="7:7" x14ac:dyDescent="0.25">
      <c r="G2362" s="13"/>
    </row>
    <row r="2363" spans="7:7" x14ac:dyDescent="0.25">
      <c r="G2363" s="13"/>
    </row>
    <row r="2364" spans="7:7" x14ac:dyDescent="0.25">
      <c r="G2364" s="13"/>
    </row>
    <row r="2365" spans="7:7" x14ac:dyDescent="0.25">
      <c r="G2365" s="13"/>
    </row>
    <row r="2366" spans="7:7" x14ac:dyDescent="0.25">
      <c r="G2366" s="13"/>
    </row>
    <row r="2367" spans="7:7" x14ac:dyDescent="0.25">
      <c r="G2367" s="13"/>
    </row>
    <row r="2368" spans="7:7" x14ac:dyDescent="0.25">
      <c r="G2368" s="13"/>
    </row>
    <row r="2369" spans="7:7" x14ac:dyDescent="0.25">
      <c r="G2369" s="13"/>
    </row>
    <row r="2370" spans="7:7" x14ac:dyDescent="0.25">
      <c r="G2370" s="13"/>
    </row>
    <row r="2371" spans="7:7" x14ac:dyDescent="0.25">
      <c r="G2371" s="13"/>
    </row>
    <row r="2372" spans="7:7" x14ac:dyDescent="0.25">
      <c r="G2372" s="13"/>
    </row>
    <row r="2373" spans="7:7" x14ac:dyDescent="0.25">
      <c r="G2373" s="13"/>
    </row>
    <row r="2374" spans="7:7" x14ac:dyDescent="0.25">
      <c r="G2374" s="13"/>
    </row>
    <row r="2375" spans="7:7" x14ac:dyDescent="0.25">
      <c r="G2375" s="13"/>
    </row>
    <row r="2376" spans="7:7" x14ac:dyDescent="0.25">
      <c r="G2376" s="13"/>
    </row>
    <row r="2377" spans="7:7" x14ac:dyDescent="0.25">
      <c r="G2377" s="13"/>
    </row>
    <row r="2378" spans="7:7" x14ac:dyDescent="0.25">
      <c r="G2378" s="13"/>
    </row>
    <row r="2379" spans="7:7" x14ac:dyDescent="0.25">
      <c r="G2379" s="13"/>
    </row>
    <row r="2380" spans="7:7" x14ac:dyDescent="0.25">
      <c r="G2380" s="13"/>
    </row>
    <row r="2381" spans="7:7" x14ac:dyDescent="0.25">
      <c r="G2381" s="13"/>
    </row>
    <row r="2382" spans="7:7" x14ac:dyDescent="0.25">
      <c r="G2382" s="13"/>
    </row>
    <row r="2383" spans="7:7" x14ac:dyDescent="0.25">
      <c r="G2383" s="13"/>
    </row>
    <row r="2384" spans="7:7" x14ac:dyDescent="0.25">
      <c r="G2384" s="13"/>
    </row>
    <row r="2385" spans="7:7" x14ac:dyDescent="0.25">
      <c r="G2385" s="13"/>
    </row>
    <row r="2386" spans="7:7" x14ac:dyDescent="0.25">
      <c r="G2386" s="13"/>
    </row>
    <row r="2387" spans="7:7" x14ac:dyDescent="0.25">
      <c r="G2387" s="13"/>
    </row>
    <row r="2388" spans="7:7" x14ac:dyDescent="0.25">
      <c r="G2388" s="13"/>
    </row>
    <row r="2389" spans="7:7" x14ac:dyDescent="0.25">
      <c r="G2389" s="13"/>
    </row>
    <row r="2390" spans="7:7" x14ac:dyDescent="0.25">
      <c r="G2390" s="13"/>
    </row>
    <row r="2391" spans="7:7" x14ac:dyDescent="0.25">
      <c r="G2391" s="13"/>
    </row>
    <row r="2392" spans="7:7" x14ac:dyDescent="0.25">
      <c r="G2392" s="13"/>
    </row>
    <row r="2393" spans="7:7" x14ac:dyDescent="0.25">
      <c r="G2393" s="13"/>
    </row>
    <row r="2394" spans="7:7" x14ac:dyDescent="0.25">
      <c r="G2394" s="13"/>
    </row>
    <row r="2395" spans="7:7" x14ac:dyDescent="0.25">
      <c r="G2395" s="13"/>
    </row>
    <row r="2396" spans="7:7" x14ac:dyDescent="0.25">
      <c r="G2396" s="13"/>
    </row>
    <row r="2397" spans="7:7" x14ac:dyDescent="0.25">
      <c r="G2397" s="13"/>
    </row>
    <row r="2398" spans="7:7" x14ac:dyDescent="0.25">
      <c r="G2398" s="13"/>
    </row>
    <row r="2399" spans="7:7" x14ac:dyDescent="0.25">
      <c r="G2399" s="13"/>
    </row>
    <row r="2400" spans="7:7" x14ac:dyDescent="0.25">
      <c r="G2400" s="13"/>
    </row>
    <row r="2401" spans="7:7" x14ac:dyDescent="0.25">
      <c r="G2401" s="13"/>
    </row>
    <row r="2402" spans="7:7" x14ac:dyDescent="0.25">
      <c r="G2402" s="13"/>
    </row>
    <row r="2403" spans="7:7" x14ac:dyDescent="0.25">
      <c r="G2403" s="13"/>
    </row>
    <row r="2404" spans="7:7" x14ac:dyDescent="0.25">
      <c r="G2404" s="13"/>
    </row>
    <row r="2405" spans="7:7" x14ac:dyDescent="0.25">
      <c r="G2405" s="13"/>
    </row>
    <row r="2406" spans="7:7" x14ac:dyDescent="0.25">
      <c r="G2406" s="13"/>
    </row>
    <row r="2407" spans="7:7" x14ac:dyDescent="0.25">
      <c r="G2407" s="13"/>
    </row>
    <row r="2408" spans="7:7" x14ac:dyDescent="0.25">
      <c r="G2408" s="13"/>
    </row>
    <row r="2409" spans="7:7" x14ac:dyDescent="0.25">
      <c r="G2409" s="13"/>
    </row>
    <row r="2410" spans="7:7" x14ac:dyDescent="0.25">
      <c r="G2410" s="13"/>
    </row>
    <row r="2411" spans="7:7" x14ac:dyDescent="0.25">
      <c r="G2411" s="13"/>
    </row>
    <row r="2412" spans="7:7" x14ac:dyDescent="0.25">
      <c r="G2412" s="13"/>
    </row>
    <row r="2413" spans="7:7" x14ac:dyDescent="0.25">
      <c r="G2413" s="13"/>
    </row>
    <row r="2414" spans="7:7" x14ac:dyDescent="0.25">
      <c r="G2414" s="13"/>
    </row>
    <row r="2415" spans="7:7" x14ac:dyDescent="0.25">
      <c r="G2415" s="13"/>
    </row>
    <row r="2416" spans="7:7" x14ac:dyDescent="0.25">
      <c r="G2416" s="13"/>
    </row>
    <row r="2417" spans="7:7" x14ac:dyDescent="0.25">
      <c r="G2417" s="13"/>
    </row>
    <row r="2418" spans="7:7" x14ac:dyDescent="0.25">
      <c r="G2418" s="13"/>
    </row>
    <row r="2419" spans="7:7" x14ac:dyDescent="0.25">
      <c r="G2419" s="13"/>
    </row>
    <row r="2420" spans="7:7" x14ac:dyDescent="0.25">
      <c r="G2420" s="13"/>
    </row>
    <row r="2421" spans="7:7" x14ac:dyDescent="0.25">
      <c r="G2421" s="13"/>
    </row>
    <row r="2422" spans="7:7" x14ac:dyDescent="0.25">
      <c r="G2422" s="13"/>
    </row>
    <row r="2423" spans="7:7" x14ac:dyDescent="0.25">
      <c r="G2423" s="13"/>
    </row>
    <row r="2424" spans="7:7" x14ac:dyDescent="0.25">
      <c r="G2424" s="13"/>
    </row>
    <row r="2425" spans="7:7" x14ac:dyDescent="0.25">
      <c r="G2425" s="13"/>
    </row>
    <row r="2426" spans="7:7" x14ac:dyDescent="0.25">
      <c r="G2426" s="13"/>
    </row>
    <row r="2427" spans="7:7" x14ac:dyDescent="0.25">
      <c r="G2427" s="13"/>
    </row>
    <row r="2428" spans="7:7" x14ac:dyDescent="0.25">
      <c r="G2428" s="13"/>
    </row>
    <row r="2429" spans="7:7" x14ac:dyDescent="0.25">
      <c r="G2429" s="13"/>
    </row>
    <row r="2430" spans="7:7" x14ac:dyDescent="0.25">
      <c r="G2430" s="13"/>
    </row>
    <row r="2431" spans="7:7" x14ac:dyDescent="0.25">
      <c r="G2431" s="13"/>
    </row>
    <row r="2432" spans="7:7" x14ac:dyDescent="0.25">
      <c r="G2432" s="13"/>
    </row>
    <row r="2433" spans="7:7" x14ac:dyDescent="0.25">
      <c r="G2433" s="13"/>
    </row>
    <row r="2434" spans="7:7" x14ac:dyDescent="0.25">
      <c r="G2434" s="13"/>
    </row>
    <row r="2435" spans="7:7" x14ac:dyDescent="0.25">
      <c r="G2435" s="13"/>
    </row>
    <row r="2436" spans="7:7" x14ac:dyDescent="0.25">
      <c r="G2436" s="13"/>
    </row>
    <row r="2437" spans="7:7" x14ac:dyDescent="0.25">
      <c r="G2437" s="13"/>
    </row>
    <row r="2438" spans="7:7" x14ac:dyDescent="0.25">
      <c r="G2438" s="13"/>
    </row>
    <row r="2439" spans="7:7" x14ac:dyDescent="0.25">
      <c r="G2439" s="13"/>
    </row>
    <row r="2440" spans="7:7" x14ac:dyDescent="0.25">
      <c r="G2440" s="13"/>
    </row>
    <row r="2441" spans="7:7" x14ac:dyDescent="0.25">
      <c r="G2441" s="13"/>
    </row>
    <row r="2442" spans="7:7" x14ac:dyDescent="0.25">
      <c r="G2442" s="13"/>
    </row>
    <row r="2443" spans="7:7" x14ac:dyDescent="0.25">
      <c r="G2443" s="13"/>
    </row>
    <row r="2444" spans="7:7" x14ac:dyDescent="0.25">
      <c r="G2444" s="13"/>
    </row>
    <row r="2445" spans="7:7" x14ac:dyDescent="0.25">
      <c r="G2445" s="13"/>
    </row>
    <row r="2446" spans="7:7" x14ac:dyDescent="0.25">
      <c r="G2446" s="13"/>
    </row>
    <row r="2447" spans="7:7" x14ac:dyDescent="0.25">
      <c r="G2447" s="13"/>
    </row>
    <row r="2448" spans="7:7" x14ac:dyDescent="0.25">
      <c r="G2448" s="13"/>
    </row>
    <row r="2449" spans="7:7" x14ac:dyDescent="0.25">
      <c r="G2449" s="13"/>
    </row>
    <row r="2450" spans="7:7" x14ac:dyDescent="0.25">
      <c r="G2450" s="13"/>
    </row>
    <row r="2451" spans="7:7" x14ac:dyDescent="0.25">
      <c r="G2451" s="13"/>
    </row>
    <row r="2452" spans="7:7" x14ac:dyDescent="0.25">
      <c r="G2452" s="13"/>
    </row>
    <row r="2453" spans="7:7" x14ac:dyDescent="0.25">
      <c r="G2453" s="13"/>
    </row>
    <row r="2454" spans="7:7" x14ac:dyDescent="0.25">
      <c r="G2454" s="13"/>
    </row>
    <row r="2455" spans="7:7" x14ac:dyDescent="0.25">
      <c r="G2455" s="13"/>
    </row>
    <row r="2456" spans="7:7" x14ac:dyDescent="0.25">
      <c r="G2456" s="13"/>
    </row>
    <row r="2457" spans="7:7" x14ac:dyDescent="0.25">
      <c r="G2457" s="13"/>
    </row>
    <row r="2458" spans="7:7" x14ac:dyDescent="0.25">
      <c r="G2458" s="13"/>
    </row>
    <row r="2459" spans="7:7" x14ac:dyDescent="0.25">
      <c r="G2459" s="13"/>
    </row>
    <row r="2460" spans="7:7" x14ac:dyDescent="0.25">
      <c r="G2460" s="13"/>
    </row>
    <row r="2461" spans="7:7" x14ac:dyDescent="0.25">
      <c r="G2461" s="13"/>
    </row>
    <row r="2462" spans="7:7" x14ac:dyDescent="0.25">
      <c r="G2462" s="13"/>
    </row>
    <row r="2463" spans="7:7" x14ac:dyDescent="0.25">
      <c r="G2463" s="13"/>
    </row>
    <row r="2464" spans="7:7" x14ac:dyDescent="0.25">
      <c r="G2464" s="13"/>
    </row>
    <row r="2465" spans="7:7" x14ac:dyDescent="0.25">
      <c r="G2465" s="13"/>
    </row>
    <row r="2466" spans="7:7" x14ac:dyDescent="0.25">
      <c r="G2466" s="13"/>
    </row>
    <row r="2467" spans="7:7" x14ac:dyDescent="0.25">
      <c r="G2467" s="13"/>
    </row>
    <row r="2468" spans="7:7" x14ac:dyDescent="0.25">
      <c r="G2468" s="13"/>
    </row>
    <row r="2469" spans="7:7" x14ac:dyDescent="0.25">
      <c r="G2469" s="13"/>
    </row>
    <row r="2470" spans="7:7" x14ac:dyDescent="0.25">
      <c r="G2470" s="13"/>
    </row>
    <row r="2471" spans="7:7" x14ac:dyDescent="0.25">
      <c r="G2471" s="13"/>
    </row>
    <row r="2472" spans="7:7" x14ac:dyDescent="0.25">
      <c r="G2472" s="13"/>
    </row>
    <row r="2473" spans="7:7" x14ac:dyDescent="0.25">
      <c r="G2473" s="13"/>
    </row>
    <row r="2474" spans="7:7" x14ac:dyDescent="0.25">
      <c r="G2474" s="13"/>
    </row>
    <row r="2475" spans="7:7" x14ac:dyDescent="0.25">
      <c r="G2475" s="13"/>
    </row>
    <row r="2476" spans="7:7" x14ac:dyDescent="0.25">
      <c r="G2476" s="13"/>
    </row>
    <row r="2477" spans="7:7" x14ac:dyDescent="0.25">
      <c r="G2477" s="13"/>
    </row>
    <row r="2478" spans="7:7" x14ac:dyDescent="0.25">
      <c r="G2478" s="13"/>
    </row>
    <row r="2479" spans="7:7" x14ac:dyDescent="0.25">
      <c r="G2479" s="13"/>
    </row>
    <row r="2480" spans="7:7" x14ac:dyDescent="0.25">
      <c r="G2480" s="13"/>
    </row>
    <row r="2481" spans="7:7" x14ac:dyDescent="0.25">
      <c r="G2481" s="13"/>
    </row>
    <row r="2482" spans="7:7" x14ac:dyDescent="0.25">
      <c r="G2482" s="13"/>
    </row>
    <row r="2483" spans="7:7" x14ac:dyDescent="0.25">
      <c r="G2483" s="13"/>
    </row>
    <row r="2484" spans="7:7" x14ac:dyDescent="0.25">
      <c r="G2484" s="13"/>
    </row>
    <row r="2485" spans="7:7" x14ac:dyDescent="0.25">
      <c r="G2485" s="13"/>
    </row>
    <row r="2486" spans="7:7" x14ac:dyDescent="0.25">
      <c r="G2486" s="13"/>
    </row>
    <row r="2487" spans="7:7" x14ac:dyDescent="0.25">
      <c r="G2487" s="13"/>
    </row>
    <row r="2488" spans="7:7" x14ac:dyDescent="0.25">
      <c r="G2488" s="13"/>
    </row>
    <row r="2489" spans="7:7" x14ac:dyDescent="0.25">
      <c r="G2489" s="13"/>
    </row>
    <row r="2490" spans="7:7" x14ac:dyDescent="0.25">
      <c r="G2490" s="13"/>
    </row>
    <row r="2491" spans="7:7" x14ac:dyDescent="0.25">
      <c r="G2491" s="13"/>
    </row>
    <row r="2492" spans="7:7" x14ac:dyDescent="0.25">
      <c r="G2492" s="13"/>
    </row>
    <row r="2493" spans="7:7" x14ac:dyDescent="0.25">
      <c r="G2493" s="13"/>
    </row>
    <row r="2494" spans="7:7" x14ac:dyDescent="0.25">
      <c r="G2494" s="13"/>
    </row>
    <row r="2495" spans="7:7" x14ac:dyDescent="0.25">
      <c r="G2495" s="13"/>
    </row>
    <row r="2496" spans="7:7" x14ac:dyDescent="0.25">
      <c r="G2496" s="13"/>
    </row>
    <row r="2497" spans="7:7" x14ac:dyDescent="0.25">
      <c r="G2497" s="13"/>
    </row>
    <row r="2498" spans="7:7" x14ac:dyDescent="0.25">
      <c r="G2498" s="13"/>
    </row>
    <row r="2499" spans="7:7" x14ac:dyDescent="0.25">
      <c r="G2499" s="13"/>
    </row>
    <row r="2500" spans="7:7" x14ac:dyDescent="0.25">
      <c r="G2500" s="13"/>
    </row>
    <row r="2501" spans="7:7" x14ac:dyDescent="0.25">
      <c r="G2501" s="13"/>
    </row>
    <row r="2502" spans="7:7" x14ac:dyDescent="0.25">
      <c r="G2502" s="13"/>
    </row>
    <row r="2503" spans="7:7" x14ac:dyDescent="0.25">
      <c r="G2503" s="13"/>
    </row>
    <row r="2504" spans="7:7" x14ac:dyDescent="0.25">
      <c r="G2504" s="13"/>
    </row>
    <row r="2505" spans="7:7" x14ac:dyDescent="0.25">
      <c r="G2505" s="13"/>
    </row>
    <row r="2506" spans="7:7" x14ac:dyDescent="0.25">
      <c r="G2506" s="13"/>
    </row>
    <row r="2507" spans="7:7" x14ac:dyDescent="0.25">
      <c r="G2507" s="13"/>
    </row>
    <row r="2508" spans="7:7" x14ac:dyDescent="0.25">
      <c r="G2508" s="13"/>
    </row>
    <row r="2509" spans="7:7" x14ac:dyDescent="0.25">
      <c r="G2509" s="13"/>
    </row>
    <row r="2510" spans="7:7" x14ac:dyDescent="0.25">
      <c r="G2510" s="13"/>
    </row>
    <row r="2511" spans="7:7" x14ac:dyDescent="0.25">
      <c r="G2511" s="13"/>
    </row>
    <row r="2512" spans="7:7" x14ac:dyDescent="0.25">
      <c r="G2512" s="13"/>
    </row>
    <row r="2513" spans="7:7" x14ac:dyDescent="0.25">
      <c r="G2513" s="13"/>
    </row>
    <row r="2514" spans="7:7" x14ac:dyDescent="0.25">
      <c r="G2514" s="13"/>
    </row>
    <row r="2515" spans="7:7" x14ac:dyDescent="0.25">
      <c r="G2515" s="13"/>
    </row>
    <row r="2516" spans="7:7" x14ac:dyDescent="0.25">
      <c r="G2516" s="13"/>
    </row>
    <row r="2517" spans="7:7" x14ac:dyDescent="0.25">
      <c r="G2517" s="13"/>
    </row>
    <row r="2518" spans="7:7" x14ac:dyDescent="0.25">
      <c r="G2518" s="13"/>
    </row>
    <row r="2519" spans="7:7" x14ac:dyDescent="0.25">
      <c r="G2519" s="13"/>
    </row>
    <row r="2520" spans="7:7" x14ac:dyDescent="0.25">
      <c r="G2520" s="13"/>
    </row>
    <row r="2521" spans="7:7" x14ac:dyDescent="0.25">
      <c r="G2521" s="13"/>
    </row>
    <row r="2522" spans="7:7" x14ac:dyDescent="0.25">
      <c r="G2522" s="13"/>
    </row>
    <row r="2523" spans="7:7" x14ac:dyDescent="0.25">
      <c r="G2523" s="13"/>
    </row>
    <row r="2524" spans="7:7" x14ac:dyDescent="0.25">
      <c r="G2524" s="13"/>
    </row>
    <row r="2525" spans="7:7" x14ac:dyDescent="0.25">
      <c r="G2525" s="13"/>
    </row>
    <row r="2526" spans="7:7" x14ac:dyDescent="0.25">
      <c r="G2526" s="13"/>
    </row>
    <row r="2527" spans="7:7" x14ac:dyDescent="0.25">
      <c r="G2527" s="13"/>
    </row>
    <row r="2528" spans="7:7" x14ac:dyDescent="0.25">
      <c r="G2528" s="13"/>
    </row>
    <row r="2529" spans="7:7" x14ac:dyDescent="0.25">
      <c r="G2529" s="13"/>
    </row>
    <row r="2530" spans="7:7" x14ac:dyDescent="0.25">
      <c r="G2530" s="13"/>
    </row>
    <row r="2531" spans="7:7" x14ac:dyDescent="0.25">
      <c r="G2531" s="13"/>
    </row>
    <row r="2532" spans="7:7" x14ac:dyDescent="0.25">
      <c r="G2532" s="13"/>
    </row>
    <row r="2533" spans="7:7" x14ac:dyDescent="0.25">
      <c r="G2533" s="13"/>
    </row>
    <row r="2534" spans="7:7" x14ac:dyDescent="0.25">
      <c r="G2534" s="13"/>
    </row>
    <row r="2535" spans="7:7" x14ac:dyDescent="0.25">
      <c r="G2535" s="13"/>
    </row>
    <row r="2536" spans="7:7" x14ac:dyDescent="0.25">
      <c r="G2536" s="13"/>
    </row>
    <row r="2537" spans="7:7" x14ac:dyDescent="0.25">
      <c r="G2537" s="13"/>
    </row>
    <row r="2538" spans="7:7" x14ac:dyDescent="0.25">
      <c r="G2538" s="13"/>
    </row>
    <row r="2539" spans="7:7" x14ac:dyDescent="0.25">
      <c r="G2539" s="13"/>
    </row>
    <row r="2540" spans="7:7" x14ac:dyDescent="0.25">
      <c r="G2540" s="13"/>
    </row>
    <row r="2541" spans="7:7" x14ac:dyDescent="0.25">
      <c r="G2541" s="13"/>
    </row>
    <row r="2542" spans="7:7" x14ac:dyDescent="0.25">
      <c r="G2542" s="13"/>
    </row>
    <row r="2543" spans="7:7" x14ac:dyDescent="0.25">
      <c r="G2543" s="13"/>
    </row>
    <row r="2544" spans="7:7" x14ac:dyDescent="0.25">
      <c r="G2544" s="13"/>
    </row>
    <row r="2545" spans="7:7" x14ac:dyDescent="0.25">
      <c r="G2545" s="13"/>
    </row>
    <row r="2546" spans="7:7" x14ac:dyDescent="0.25">
      <c r="G2546" s="13"/>
    </row>
    <row r="2547" spans="7:7" x14ac:dyDescent="0.25">
      <c r="G2547" s="13"/>
    </row>
    <row r="2548" spans="7:7" x14ac:dyDescent="0.25">
      <c r="G2548" s="13"/>
    </row>
    <row r="2549" spans="7:7" x14ac:dyDescent="0.25">
      <c r="G2549" s="13"/>
    </row>
    <row r="2550" spans="7:7" x14ac:dyDescent="0.25">
      <c r="G2550" s="13"/>
    </row>
    <row r="2551" spans="7:7" x14ac:dyDescent="0.25">
      <c r="G2551" s="13"/>
    </row>
    <row r="2552" spans="7:7" x14ac:dyDescent="0.25">
      <c r="G2552" s="13"/>
    </row>
    <row r="2553" spans="7:7" x14ac:dyDescent="0.25">
      <c r="G2553" s="13"/>
    </row>
    <row r="2554" spans="7:7" x14ac:dyDescent="0.25">
      <c r="G2554" s="13"/>
    </row>
    <row r="2555" spans="7:7" x14ac:dyDescent="0.25">
      <c r="G2555" s="13"/>
    </row>
    <row r="2556" spans="7:7" x14ac:dyDescent="0.25">
      <c r="G2556" s="13"/>
    </row>
    <row r="2557" spans="7:7" x14ac:dyDescent="0.25">
      <c r="G2557" s="13"/>
    </row>
    <row r="2558" spans="7:7" x14ac:dyDescent="0.25">
      <c r="G2558" s="13"/>
    </row>
    <row r="2559" spans="7:7" x14ac:dyDescent="0.25">
      <c r="G2559" s="13"/>
    </row>
    <row r="2560" spans="7:7" x14ac:dyDescent="0.25">
      <c r="G2560" s="13"/>
    </row>
    <row r="2561" spans="7:7" x14ac:dyDescent="0.25">
      <c r="G2561" s="13"/>
    </row>
    <row r="2562" spans="7:7" x14ac:dyDescent="0.25">
      <c r="G2562" s="13"/>
    </row>
    <row r="2563" spans="7:7" x14ac:dyDescent="0.25">
      <c r="G2563" s="13"/>
    </row>
    <row r="2564" spans="7:7" x14ac:dyDescent="0.25">
      <c r="G2564" s="13"/>
    </row>
    <row r="2565" spans="7:7" x14ac:dyDescent="0.25">
      <c r="G2565" s="13"/>
    </row>
    <row r="2566" spans="7:7" x14ac:dyDescent="0.25">
      <c r="G2566" s="13"/>
    </row>
    <row r="2567" spans="7:7" x14ac:dyDescent="0.25">
      <c r="G2567" s="13"/>
    </row>
    <row r="2568" spans="7:7" x14ac:dyDescent="0.25">
      <c r="G2568" s="13"/>
    </row>
    <row r="2569" spans="7:7" x14ac:dyDescent="0.25">
      <c r="G2569" s="13"/>
    </row>
    <row r="2570" spans="7:7" x14ac:dyDescent="0.25">
      <c r="G2570" s="13"/>
    </row>
    <row r="2571" spans="7:7" x14ac:dyDescent="0.25">
      <c r="G2571" s="13"/>
    </row>
    <row r="2572" spans="7:7" x14ac:dyDescent="0.25">
      <c r="G2572" s="13"/>
    </row>
    <row r="2573" spans="7:7" x14ac:dyDescent="0.25">
      <c r="G2573" s="13"/>
    </row>
    <row r="2574" spans="7:7" x14ac:dyDescent="0.25">
      <c r="G2574" s="13"/>
    </row>
    <row r="2575" spans="7:7" x14ac:dyDescent="0.25">
      <c r="G2575" s="13"/>
    </row>
    <row r="2576" spans="7:7" x14ac:dyDescent="0.25">
      <c r="G2576" s="13"/>
    </row>
    <row r="2577" spans="7:7" x14ac:dyDescent="0.25">
      <c r="G2577" s="13"/>
    </row>
    <row r="2578" spans="7:7" x14ac:dyDescent="0.25">
      <c r="G2578" s="13"/>
    </row>
    <row r="2579" spans="7:7" x14ac:dyDescent="0.25">
      <c r="G2579" s="13"/>
    </row>
    <row r="2580" spans="7:7" x14ac:dyDescent="0.25">
      <c r="G2580" s="13"/>
    </row>
    <row r="2581" spans="7:7" x14ac:dyDescent="0.25">
      <c r="G2581" s="13"/>
    </row>
    <row r="2582" spans="7:7" x14ac:dyDescent="0.25">
      <c r="G2582" s="13"/>
    </row>
    <row r="2583" spans="7:7" x14ac:dyDescent="0.25">
      <c r="G2583" s="13"/>
    </row>
    <row r="2584" spans="7:7" x14ac:dyDescent="0.25">
      <c r="G2584" s="13"/>
    </row>
    <row r="2585" spans="7:7" x14ac:dyDescent="0.25">
      <c r="G2585" s="13"/>
    </row>
    <row r="2586" spans="7:7" x14ac:dyDescent="0.25">
      <c r="G2586" s="13"/>
    </row>
    <row r="2587" spans="7:7" x14ac:dyDescent="0.25">
      <c r="G2587" s="13"/>
    </row>
    <row r="2588" spans="7:7" x14ac:dyDescent="0.25">
      <c r="G2588" s="13"/>
    </row>
    <row r="2589" spans="7:7" x14ac:dyDescent="0.25">
      <c r="G2589" s="13"/>
    </row>
    <row r="2590" spans="7:7" x14ac:dyDescent="0.25">
      <c r="G2590" s="13"/>
    </row>
    <row r="2591" spans="7:7" x14ac:dyDescent="0.25">
      <c r="G2591" s="13"/>
    </row>
    <row r="2592" spans="7:7" x14ac:dyDescent="0.25">
      <c r="G2592" s="13"/>
    </row>
    <row r="2593" spans="7:7" x14ac:dyDescent="0.25">
      <c r="G2593" s="13"/>
    </row>
    <row r="2594" spans="7:7" x14ac:dyDescent="0.25">
      <c r="G2594" s="13"/>
    </row>
    <row r="2595" spans="7:7" x14ac:dyDescent="0.25">
      <c r="G2595" s="13"/>
    </row>
    <row r="2596" spans="7:7" x14ac:dyDescent="0.25">
      <c r="G2596" s="13"/>
    </row>
    <row r="2597" spans="7:7" x14ac:dyDescent="0.25">
      <c r="G2597" s="13"/>
    </row>
    <row r="2598" spans="7:7" x14ac:dyDescent="0.25">
      <c r="G2598" s="13"/>
    </row>
    <row r="2599" spans="7:7" x14ac:dyDescent="0.25">
      <c r="G2599" s="13"/>
    </row>
    <row r="2600" spans="7:7" x14ac:dyDescent="0.25">
      <c r="G2600" s="13"/>
    </row>
    <row r="2601" spans="7:7" x14ac:dyDescent="0.25">
      <c r="G2601" s="13"/>
    </row>
    <row r="2602" spans="7:7" x14ac:dyDescent="0.25">
      <c r="G2602" s="13"/>
    </row>
    <row r="2603" spans="7:7" x14ac:dyDescent="0.25">
      <c r="G2603" s="13"/>
    </row>
    <row r="2604" spans="7:7" x14ac:dyDescent="0.25">
      <c r="G2604" s="13"/>
    </row>
    <row r="2605" spans="7:7" x14ac:dyDescent="0.25">
      <c r="G2605" s="13"/>
    </row>
    <row r="2606" spans="7:7" x14ac:dyDescent="0.25">
      <c r="G2606" s="13"/>
    </row>
    <row r="2607" spans="7:7" x14ac:dyDescent="0.25">
      <c r="G2607" s="13"/>
    </row>
    <row r="2608" spans="7:7" x14ac:dyDescent="0.25">
      <c r="G2608" s="13"/>
    </row>
    <row r="2609" spans="7:7" x14ac:dyDescent="0.25">
      <c r="G2609" s="13"/>
    </row>
    <row r="2610" spans="7:7" x14ac:dyDescent="0.25">
      <c r="G2610" s="13"/>
    </row>
    <row r="2611" spans="7:7" x14ac:dyDescent="0.25">
      <c r="G2611" s="13"/>
    </row>
    <row r="2612" spans="7:7" x14ac:dyDescent="0.25">
      <c r="G2612" s="13"/>
    </row>
    <row r="2613" spans="7:7" x14ac:dyDescent="0.25">
      <c r="G2613" s="13"/>
    </row>
    <row r="2614" spans="7:7" x14ac:dyDescent="0.25">
      <c r="G2614" s="13"/>
    </row>
    <row r="2615" spans="7:7" x14ac:dyDescent="0.25">
      <c r="G2615" s="13"/>
    </row>
    <row r="2616" spans="7:7" x14ac:dyDescent="0.25">
      <c r="G2616" s="13"/>
    </row>
    <row r="2617" spans="7:7" x14ac:dyDescent="0.25">
      <c r="G2617" s="13"/>
    </row>
    <row r="2618" spans="7:7" x14ac:dyDescent="0.25">
      <c r="G2618" s="13"/>
    </row>
    <row r="2619" spans="7:7" x14ac:dyDescent="0.25">
      <c r="G2619" s="13"/>
    </row>
    <row r="2620" spans="7:7" x14ac:dyDescent="0.25">
      <c r="G2620" s="13"/>
    </row>
    <row r="2621" spans="7:7" x14ac:dyDescent="0.25">
      <c r="G2621" s="13"/>
    </row>
    <row r="2622" spans="7:7" x14ac:dyDescent="0.25">
      <c r="G2622" s="13"/>
    </row>
    <row r="2623" spans="7:7" x14ac:dyDescent="0.25">
      <c r="G2623" s="13"/>
    </row>
    <row r="2624" spans="7:7" x14ac:dyDescent="0.25">
      <c r="G2624" s="13"/>
    </row>
    <row r="2625" spans="7:7" x14ac:dyDescent="0.25">
      <c r="G2625" s="13"/>
    </row>
    <row r="2626" spans="7:7" x14ac:dyDescent="0.25">
      <c r="G2626" s="13"/>
    </row>
    <row r="2627" spans="7:7" x14ac:dyDescent="0.25">
      <c r="G2627" s="13"/>
    </row>
    <row r="2628" spans="7:7" x14ac:dyDescent="0.25">
      <c r="G2628" s="13"/>
    </row>
    <row r="2629" spans="7:7" x14ac:dyDescent="0.25">
      <c r="G2629" s="13"/>
    </row>
    <row r="2630" spans="7:7" x14ac:dyDescent="0.25">
      <c r="G2630" s="13"/>
    </row>
    <row r="2631" spans="7:7" x14ac:dyDescent="0.25">
      <c r="G2631" s="13"/>
    </row>
    <row r="2632" spans="7:7" x14ac:dyDescent="0.25">
      <c r="G2632" s="13"/>
    </row>
    <row r="2633" spans="7:7" x14ac:dyDescent="0.25">
      <c r="G2633" s="13"/>
    </row>
    <row r="2634" spans="7:7" x14ac:dyDescent="0.25">
      <c r="G2634" s="13"/>
    </row>
    <row r="2635" spans="7:7" x14ac:dyDescent="0.25">
      <c r="G2635" s="13"/>
    </row>
    <row r="2636" spans="7:7" x14ac:dyDescent="0.25">
      <c r="G2636" s="13"/>
    </row>
    <row r="2637" spans="7:7" x14ac:dyDescent="0.25">
      <c r="G2637" s="13"/>
    </row>
    <row r="2638" spans="7:7" x14ac:dyDescent="0.25">
      <c r="G2638" s="13"/>
    </row>
    <row r="2639" spans="7:7" x14ac:dyDescent="0.25">
      <c r="G2639" s="13"/>
    </row>
    <row r="2640" spans="7:7" x14ac:dyDescent="0.25">
      <c r="G2640" s="13"/>
    </row>
    <row r="2641" spans="7:7" x14ac:dyDescent="0.25">
      <c r="G2641" s="13"/>
    </row>
    <row r="2642" spans="7:7" x14ac:dyDescent="0.25">
      <c r="G2642" s="13"/>
    </row>
    <row r="2643" spans="7:7" x14ac:dyDescent="0.25">
      <c r="G2643" s="13"/>
    </row>
    <row r="2644" spans="7:7" x14ac:dyDescent="0.25">
      <c r="G2644" s="13"/>
    </row>
    <row r="2645" spans="7:7" x14ac:dyDescent="0.25">
      <c r="G2645" s="13"/>
    </row>
    <row r="2646" spans="7:7" x14ac:dyDescent="0.25">
      <c r="G2646" s="13"/>
    </row>
    <row r="2647" spans="7:7" x14ac:dyDescent="0.25">
      <c r="G2647" s="13"/>
    </row>
    <row r="2648" spans="7:7" x14ac:dyDescent="0.25">
      <c r="G2648" s="13"/>
    </row>
    <row r="2649" spans="7:7" x14ac:dyDescent="0.25">
      <c r="G2649" s="13"/>
    </row>
    <row r="2650" spans="7:7" x14ac:dyDescent="0.25">
      <c r="G2650" s="13"/>
    </row>
    <row r="2651" spans="7:7" x14ac:dyDescent="0.25">
      <c r="G2651" s="13"/>
    </row>
    <row r="2652" spans="7:7" x14ac:dyDescent="0.25">
      <c r="G2652" s="13"/>
    </row>
    <row r="2653" spans="7:7" x14ac:dyDescent="0.25">
      <c r="G2653" s="13"/>
    </row>
    <row r="2654" spans="7:7" x14ac:dyDescent="0.25">
      <c r="G2654" s="13"/>
    </row>
    <row r="2655" spans="7:7" x14ac:dyDescent="0.25">
      <c r="G2655" s="13"/>
    </row>
    <row r="2656" spans="7:7" x14ac:dyDescent="0.25">
      <c r="G2656" s="13"/>
    </row>
    <row r="2657" spans="7:7" x14ac:dyDescent="0.25">
      <c r="G2657" s="13"/>
    </row>
    <row r="2658" spans="7:7" x14ac:dyDescent="0.25">
      <c r="G2658" s="13"/>
    </row>
    <row r="2659" spans="7:7" x14ac:dyDescent="0.25">
      <c r="G2659" s="13"/>
    </row>
    <row r="2660" spans="7:7" x14ac:dyDescent="0.25">
      <c r="G2660" s="13"/>
    </row>
    <row r="2661" spans="7:7" x14ac:dyDescent="0.25">
      <c r="G2661" s="13"/>
    </row>
    <row r="2662" spans="7:7" x14ac:dyDescent="0.25">
      <c r="G2662" s="13"/>
    </row>
    <row r="2663" spans="7:7" x14ac:dyDescent="0.25">
      <c r="G2663" s="13"/>
    </row>
    <row r="2664" spans="7:7" x14ac:dyDescent="0.25">
      <c r="G2664" s="13"/>
    </row>
    <row r="2665" spans="7:7" x14ac:dyDescent="0.25">
      <c r="G2665" s="13"/>
    </row>
    <row r="2666" spans="7:7" x14ac:dyDescent="0.25">
      <c r="G2666" s="13"/>
    </row>
    <row r="2667" spans="7:7" x14ac:dyDescent="0.25">
      <c r="G2667" s="13"/>
    </row>
    <row r="2668" spans="7:7" x14ac:dyDescent="0.25">
      <c r="G2668" s="13"/>
    </row>
    <row r="2669" spans="7:7" x14ac:dyDescent="0.25">
      <c r="G2669" s="13"/>
    </row>
    <row r="2670" spans="7:7" x14ac:dyDescent="0.25">
      <c r="G2670" s="13"/>
    </row>
    <row r="2671" spans="7:7" x14ac:dyDescent="0.25">
      <c r="G2671" s="13"/>
    </row>
    <row r="2672" spans="7:7" x14ac:dyDescent="0.25">
      <c r="G2672" s="13"/>
    </row>
    <row r="2673" spans="7:7" x14ac:dyDescent="0.25">
      <c r="G2673" s="13"/>
    </row>
    <row r="2674" spans="7:7" x14ac:dyDescent="0.25">
      <c r="G2674" s="13"/>
    </row>
    <row r="2675" spans="7:7" x14ac:dyDescent="0.25">
      <c r="G2675" s="13"/>
    </row>
    <row r="2676" spans="7:7" x14ac:dyDescent="0.25">
      <c r="G2676" s="13"/>
    </row>
    <row r="2677" spans="7:7" x14ac:dyDescent="0.25">
      <c r="G2677" s="13"/>
    </row>
    <row r="2678" spans="7:7" x14ac:dyDescent="0.25">
      <c r="G2678" s="13"/>
    </row>
    <row r="2679" spans="7:7" x14ac:dyDescent="0.25">
      <c r="G2679" s="13"/>
    </row>
    <row r="2680" spans="7:7" x14ac:dyDescent="0.25">
      <c r="G2680" s="13"/>
    </row>
    <row r="2681" spans="7:7" x14ac:dyDescent="0.25">
      <c r="G2681" s="13"/>
    </row>
    <row r="2682" spans="7:7" x14ac:dyDescent="0.25">
      <c r="G2682" s="13"/>
    </row>
    <row r="2683" spans="7:7" x14ac:dyDescent="0.25">
      <c r="G2683" s="13"/>
    </row>
    <row r="2684" spans="7:7" x14ac:dyDescent="0.25">
      <c r="G2684" s="13"/>
    </row>
    <row r="2685" spans="7:7" x14ac:dyDescent="0.25">
      <c r="G2685" s="13"/>
    </row>
    <row r="2686" spans="7:7" x14ac:dyDescent="0.25">
      <c r="G2686" s="13"/>
    </row>
    <row r="2687" spans="7:7" x14ac:dyDescent="0.25">
      <c r="G2687" s="13"/>
    </row>
    <row r="2688" spans="7:7" x14ac:dyDescent="0.25">
      <c r="G2688" s="13"/>
    </row>
    <row r="2689" spans="7:7" x14ac:dyDescent="0.25">
      <c r="G2689" s="13"/>
    </row>
    <row r="2690" spans="7:7" x14ac:dyDescent="0.25">
      <c r="G2690" s="13"/>
    </row>
    <row r="2691" spans="7:7" x14ac:dyDescent="0.25">
      <c r="G2691" s="13"/>
    </row>
    <row r="2692" spans="7:7" x14ac:dyDescent="0.25">
      <c r="G2692" s="13"/>
    </row>
    <row r="2693" spans="7:7" x14ac:dyDescent="0.25">
      <c r="G2693" s="13"/>
    </row>
    <row r="2694" spans="7:7" x14ac:dyDescent="0.25">
      <c r="G2694" s="13"/>
    </row>
    <row r="2695" spans="7:7" x14ac:dyDescent="0.25">
      <c r="G2695" s="13"/>
    </row>
    <row r="2696" spans="7:7" x14ac:dyDescent="0.25">
      <c r="G2696" s="13"/>
    </row>
    <row r="2697" spans="7:7" x14ac:dyDescent="0.25">
      <c r="G2697" s="13"/>
    </row>
    <row r="2698" spans="7:7" x14ac:dyDescent="0.25">
      <c r="G2698" s="13"/>
    </row>
    <row r="2699" spans="7:7" x14ac:dyDescent="0.25">
      <c r="G2699" s="13"/>
    </row>
    <row r="2700" spans="7:7" x14ac:dyDescent="0.25">
      <c r="G2700" s="13"/>
    </row>
    <row r="2701" spans="7:7" x14ac:dyDescent="0.25">
      <c r="G2701" s="13"/>
    </row>
    <row r="2702" spans="7:7" x14ac:dyDescent="0.25">
      <c r="G2702" s="13"/>
    </row>
    <row r="2703" spans="7:7" x14ac:dyDescent="0.25">
      <c r="G2703" s="13"/>
    </row>
    <row r="2704" spans="7:7" x14ac:dyDescent="0.25">
      <c r="G2704" s="13"/>
    </row>
    <row r="2705" spans="7:7" x14ac:dyDescent="0.25">
      <c r="G2705" s="13"/>
    </row>
    <row r="2706" spans="7:7" x14ac:dyDescent="0.25">
      <c r="G2706" s="13"/>
    </row>
    <row r="2707" spans="7:7" x14ac:dyDescent="0.25">
      <c r="G2707" s="13"/>
    </row>
    <row r="2708" spans="7:7" x14ac:dyDescent="0.25">
      <c r="G2708" s="13"/>
    </row>
    <row r="2709" spans="7:7" x14ac:dyDescent="0.25">
      <c r="G2709" s="13"/>
    </row>
    <row r="2710" spans="7:7" x14ac:dyDescent="0.25">
      <c r="G2710" s="13"/>
    </row>
    <row r="2711" spans="7:7" x14ac:dyDescent="0.25">
      <c r="G2711" s="13"/>
    </row>
    <row r="2712" spans="7:7" x14ac:dyDescent="0.25">
      <c r="G2712" s="13"/>
    </row>
    <row r="2713" spans="7:7" x14ac:dyDescent="0.25">
      <c r="G2713" s="13"/>
    </row>
    <row r="2714" spans="7:7" x14ac:dyDescent="0.25">
      <c r="G2714" s="13"/>
    </row>
    <row r="2715" spans="7:7" x14ac:dyDescent="0.25">
      <c r="G2715" s="13"/>
    </row>
    <row r="2716" spans="7:7" x14ac:dyDescent="0.25">
      <c r="G2716" s="13"/>
    </row>
    <row r="2717" spans="7:7" x14ac:dyDescent="0.25">
      <c r="G2717" s="13"/>
    </row>
    <row r="2718" spans="7:7" x14ac:dyDescent="0.25">
      <c r="G2718" s="13"/>
    </row>
    <row r="2719" spans="7:7" x14ac:dyDescent="0.25">
      <c r="G2719" s="13"/>
    </row>
    <row r="2720" spans="7:7" x14ac:dyDescent="0.25">
      <c r="G2720" s="13"/>
    </row>
    <row r="2721" spans="7:7" x14ac:dyDescent="0.25">
      <c r="G2721" s="13"/>
    </row>
    <row r="2722" spans="7:7" x14ac:dyDescent="0.25">
      <c r="G2722" s="13"/>
    </row>
    <row r="2723" spans="7:7" x14ac:dyDescent="0.25">
      <c r="G2723" s="13"/>
    </row>
    <row r="2724" spans="7:7" x14ac:dyDescent="0.25">
      <c r="G2724" s="13"/>
    </row>
    <row r="2725" spans="7:7" x14ac:dyDescent="0.25">
      <c r="G2725" s="13"/>
    </row>
    <row r="2726" spans="7:7" x14ac:dyDescent="0.25">
      <c r="G2726" s="13"/>
    </row>
    <row r="2727" spans="7:7" x14ac:dyDescent="0.25">
      <c r="G2727" s="13"/>
    </row>
    <row r="2728" spans="7:7" x14ac:dyDescent="0.25">
      <c r="G2728" s="13"/>
    </row>
    <row r="2729" spans="7:7" x14ac:dyDescent="0.25">
      <c r="G2729" s="13"/>
    </row>
    <row r="2730" spans="7:7" x14ac:dyDescent="0.25">
      <c r="G2730" s="13"/>
    </row>
    <row r="2731" spans="7:7" x14ac:dyDescent="0.25">
      <c r="G2731" s="13"/>
    </row>
    <row r="2732" spans="7:7" x14ac:dyDescent="0.25">
      <c r="G2732" s="13"/>
    </row>
    <row r="2733" spans="7:7" x14ac:dyDescent="0.25">
      <c r="G2733" s="13"/>
    </row>
    <row r="2734" spans="7:7" x14ac:dyDescent="0.25">
      <c r="G2734" s="13"/>
    </row>
    <row r="2735" spans="7:7" x14ac:dyDescent="0.25">
      <c r="G2735" s="13"/>
    </row>
    <row r="2736" spans="7:7" x14ac:dyDescent="0.25">
      <c r="G2736" s="13"/>
    </row>
    <row r="2737" spans="7:7" x14ac:dyDescent="0.25">
      <c r="G2737" s="13"/>
    </row>
    <row r="2738" spans="7:7" x14ac:dyDescent="0.25">
      <c r="G2738" s="13"/>
    </row>
    <row r="2739" spans="7:7" x14ac:dyDescent="0.25">
      <c r="G2739" s="13"/>
    </row>
    <row r="2740" spans="7:7" x14ac:dyDescent="0.25">
      <c r="G2740" s="13"/>
    </row>
    <row r="2741" spans="7:7" x14ac:dyDescent="0.25">
      <c r="G2741" s="13"/>
    </row>
    <row r="2742" spans="7:7" x14ac:dyDescent="0.25">
      <c r="G2742" s="13"/>
    </row>
    <row r="2743" spans="7:7" x14ac:dyDescent="0.25">
      <c r="G2743" s="13"/>
    </row>
    <row r="2744" spans="7:7" x14ac:dyDescent="0.25">
      <c r="G2744" s="13"/>
    </row>
    <row r="2745" spans="7:7" x14ac:dyDescent="0.25">
      <c r="G2745" s="13"/>
    </row>
    <row r="2746" spans="7:7" x14ac:dyDescent="0.25">
      <c r="G2746" s="13"/>
    </row>
    <row r="2747" spans="7:7" x14ac:dyDescent="0.25">
      <c r="G2747" s="13"/>
    </row>
    <row r="2748" spans="7:7" x14ac:dyDescent="0.25">
      <c r="G2748" s="13"/>
    </row>
    <row r="2749" spans="7:7" x14ac:dyDescent="0.25">
      <c r="G2749" s="13"/>
    </row>
    <row r="2750" spans="7:7" x14ac:dyDescent="0.25">
      <c r="G2750" s="13"/>
    </row>
    <row r="2751" spans="7:7" x14ac:dyDescent="0.25">
      <c r="G2751" s="13"/>
    </row>
    <row r="2752" spans="7:7" x14ac:dyDescent="0.25">
      <c r="G2752" s="13"/>
    </row>
    <row r="2753" spans="7:7" x14ac:dyDescent="0.25">
      <c r="G2753" s="13"/>
    </row>
    <row r="2754" spans="7:7" x14ac:dyDescent="0.25">
      <c r="G2754" s="13"/>
    </row>
    <row r="2755" spans="7:7" x14ac:dyDescent="0.25">
      <c r="G2755" s="13"/>
    </row>
    <row r="2756" spans="7:7" x14ac:dyDescent="0.25">
      <c r="G2756" s="13"/>
    </row>
    <row r="2757" spans="7:7" x14ac:dyDescent="0.25">
      <c r="G2757" s="13"/>
    </row>
    <row r="2758" spans="7:7" x14ac:dyDescent="0.25">
      <c r="G2758" s="13"/>
    </row>
    <row r="2759" spans="7:7" x14ac:dyDescent="0.25">
      <c r="G2759" s="13"/>
    </row>
    <row r="2760" spans="7:7" x14ac:dyDescent="0.25">
      <c r="G2760" s="13"/>
    </row>
    <row r="2761" spans="7:7" x14ac:dyDescent="0.25">
      <c r="G2761" s="13"/>
    </row>
    <row r="2762" spans="7:7" x14ac:dyDescent="0.25">
      <c r="G2762" s="13"/>
    </row>
    <row r="2763" spans="7:7" x14ac:dyDescent="0.25">
      <c r="G2763" s="13"/>
    </row>
    <row r="2764" spans="7:7" x14ac:dyDescent="0.25">
      <c r="G2764" s="13"/>
    </row>
    <row r="2765" spans="7:7" x14ac:dyDescent="0.25">
      <c r="G2765" s="13"/>
    </row>
    <row r="2766" spans="7:7" x14ac:dyDescent="0.25">
      <c r="G2766" s="13"/>
    </row>
    <row r="2767" spans="7:7" x14ac:dyDescent="0.25">
      <c r="G2767" s="13"/>
    </row>
    <row r="2768" spans="7:7" x14ac:dyDescent="0.25">
      <c r="G2768" s="13"/>
    </row>
    <row r="2769" spans="7:7" x14ac:dyDescent="0.25">
      <c r="G2769" s="13"/>
    </row>
    <row r="2770" spans="7:7" x14ac:dyDescent="0.25">
      <c r="G2770" s="13"/>
    </row>
    <row r="2771" spans="7:7" x14ac:dyDescent="0.25">
      <c r="G2771" s="13"/>
    </row>
    <row r="2772" spans="7:7" x14ac:dyDescent="0.25">
      <c r="G2772" s="13"/>
    </row>
    <row r="2773" spans="7:7" x14ac:dyDescent="0.25">
      <c r="G2773" s="13"/>
    </row>
    <row r="2774" spans="7:7" x14ac:dyDescent="0.25">
      <c r="G2774" s="13"/>
    </row>
    <row r="2775" spans="7:7" x14ac:dyDescent="0.25">
      <c r="G2775" s="13"/>
    </row>
    <row r="2776" spans="7:7" x14ac:dyDescent="0.25">
      <c r="G2776" s="13"/>
    </row>
    <row r="2777" spans="7:7" x14ac:dyDescent="0.25">
      <c r="G2777" s="13"/>
    </row>
    <row r="2778" spans="7:7" x14ac:dyDescent="0.25">
      <c r="G2778" s="13"/>
    </row>
    <row r="2779" spans="7:7" x14ac:dyDescent="0.25">
      <c r="G2779" s="13"/>
    </row>
    <row r="2780" spans="7:7" x14ac:dyDescent="0.25">
      <c r="G2780" s="13"/>
    </row>
    <row r="2781" spans="7:7" x14ac:dyDescent="0.25">
      <c r="G2781" s="13"/>
    </row>
    <row r="2782" spans="7:7" x14ac:dyDescent="0.25">
      <c r="G2782" s="13"/>
    </row>
    <row r="2783" spans="7:7" x14ac:dyDescent="0.25">
      <c r="G2783" s="13"/>
    </row>
    <row r="2784" spans="7:7" x14ac:dyDescent="0.25">
      <c r="G2784" s="13"/>
    </row>
    <row r="2785" spans="7:7" x14ac:dyDescent="0.25">
      <c r="G2785" s="13"/>
    </row>
    <row r="2786" spans="7:7" x14ac:dyDescent="0.25">
      <c r="G2786" s="13"/>
    </row>
    <row r="2787" spans="7:7" x14ac:dyDescent="0.25">
      <c r="G2787" s="13"/>
    </row>
    <row r="2788" spans="7:7" x14ac:dyDescent="0.25">
      <c r="G2788" s="13"/>
    </row>
    <row r="2789" spans="7:7" x14ac:dyDescent="0.25">
      <c r="G2789" s="13"/>
    </row>
    <row r="2790" spans="7:7" x14ac:dyDescent="0.25">
      <c r="G2790" s="13"/>
    </row>
    <row r="2791" spans="7:7" x14ac:dyDescent="0.25">
      <c r="G2791" s="13"/>
    </row>
    <row r="2792" spans="7:7" x14ac:dyDescent="0.25">
      <c r="G2792" s="13"/>
    </row>
    <row r="2793" spans="7:7" x14ac:dyDescent="0.25">
      <c r="G2793" s="13"/>
    </row>
    <row r="2794" spans="7:7" x14ac:dyDescent="0.25">
      <c r="G2794" s="13"/>
    </row>
    <row r="2795" spans="7:7" x14ac:dyDescent="0.25">
      <c r="G2795" s="13"/>
    </row>
    <row r="2796" spans="7:7" x14ac:dyDescent="0.25">
      <c r="G2796" s="13"/>
    </row>
    <row r="2797" spans="7:7" x14ac:dyDescent="0.25">
      <c r="G2797" s="13"/>
    </row>
    <row r="2798" spans="7:7" x14ac:dyDescent="0.25">
      <c r="G2798" s="13"/>
    </row>
    <row r="2799" spans="7:7" x14ac:dyDescent="0.25">
      <c r="G2799" s="13"/>
    </row>
    <row r="2800" spans="7:7" x14ac:dyDescent="0.25">
      <c r="G2800" s="13"/>
    </row>
    <row r="2801" spans="7:7" x14ac:dyDescent="0.25">
      <c r="G2801" s="13"/>
    </row>
    <row r="2802" spans="7:7" x14ac:dyDescent="0.25">
      <c r="G2802" s="13"/>
    </row>
    <row r="2803" spans="7:7" x14ac:dyDescent="0.25">
      <c r="G2803" s="13"/>
    </row>
    <row r="2804" spans="7:7" x14ac:dyDescent="0.25">
      <c r="G2804" s="13"/>
    </row>
    <row r="2805" spans="7:7" x14ac:dyDescent="0.25">
      <c r="G2805" s="13"/>
    </row>
    <row r="2806" spans="7:7" x14ac:dyDescent="0.25">
      <c r="G2806" s="13"/>
    </row>
    <row r="2807" spans="7:7" x14ac:dyDescent="0.25">
      <c r="G2807" s="13"/>
    </row>
    <row r="2808" spans="7:7" x14ac:dyDescent="0.25">
      <c r="G2808" s="13"/>
    </row>
    <row r="2809" spans="7:7" x14ac:dyDescent="0.25">
      <c r="G2809" s="13"/>
    </row>
    <row r="2810" spans="7:7" x14ac:dyDescent="0.25">
      <c r="G2810" s="13"/>
    </row>
    <row r="2811" spans="7:7" x14ac:dyDescent="0.25">
      <c r="G2811" s="13"/>
    </row>
    <row r="2812" spans="7:7" x14ac:dyDescent="0.25">
      <c r="G2812" s="13"/>
    </row>
    <row r="2813" spans="7:7" x14ac:dyDescent="0.25">
      <c r="G2813" s="13"/>
    </row>
    <row r="2814" spans="7:7" x14ac:dyDescent="0.25">
      <c r="G2814" s="13"/>
    </row>
    <row r="2815" spans="7:7" x14ac:dyDescent="0.25">
      <c r="G2815" s="13"/>
    </row>
    <row r="2816" spans="7:7" x14ac:dyDescent="0.25">
      <c r="G2816" s="13"/>
    </row>
    <row r="2817" spans="7:7" x14ac:dyDescent="0.25">
      <c r="G2817" s="13"/>
    </row>
    <row r="2818" spans="7:7" x14ac:dyDescent="0.25">
      <c r="G2818" s="13"/>
    </row>
    <row r="2819" spans="7:7" x14ac:dyDescent="0.25">
      <c r="G2819" s="13"/>
    </row>
    <row r="2820" spans="7:7" x14ac:dyDescent="0.25">
      <c r="G2820" s="13"/>
    </row>
    <row r="2821" spans="7:7" x14ac:dyDescent="0.25">
      <c r="G2821" s="13"/>
    </row>
    <row r="2822" spans="7:7" x14ac:dyDescent="0.25">
      <c r="G2822" s="13"/>
    </row>
    <row r="2823" spans="7:7" x14ac:dyDescent="0.25">
      <c r="G2823" s="13"/>
    </row>
    <row r="2824" spans="7:7" x14ac:dyDescent="0.25">
      <c r="G2824" s="13"/>
    </row>
    <row r="2825" spans="7:7" x14ac:dyDescent="0.25">
      <c r="G2825" s="13"/>
    </row>
    <row r="2826" spans="7:7" x14ac:dyDescent="0.25">
      <c r="G2826" s="13"/>
    </row>
    <row r="2827" spans="7:7" x14ac:dyDescent="0.25">
      <c r="G2827" s="13"/>
    </row>
    <row r="2828" spans="7:7" x14ac:dyDescent="0.25">
      <c r="G2828" s="13"/>
    </row>
    <row r="2829" spans="7:7" x14ac:dyDescent="0.25">
      <c r="G2829" s="13"/>
    </row>
    <row r="2830" spans="7:7" x14ac:dyDescent="0.25">
      <c r="G2830" s="13"/>
    </row>
    <row r="2831" spans="7:7" x14ac:dyDescent="0.25">
      <c r="G2831" s="13"/>
    </row>
    <row r="2832" spans="7:7" x14ac:dyDescent="0.25">
      <c r="G2832" s="13"/>
    </row>
    <row r="2833" spans="7:7" x14ac:dyDescent="0.25">
      <c r="G2833" s="13"/>
    </row>
    <row r="2834" spans="7:7" x14ac:dyDescent="0.25">
      <c r="G2834" s="13"/>
    </row>
    <row r="2835" spans="7:7" x14ac:dyDescent="0.25">
      <c r="G2835" s="13"/>
    </row>
    <row r="2836" spans="7:7" x14ac:dyDescent="0.25">
      <c r="G2836" s="13"/>
    </row>
    <row r="2837" spans="7:7" x14ac:dyDescent="0.25">
      <c r="G2837" s="13"/>
    </row>
    <row r="2838" spans="7:7" x14ac:dyDescent="0.25">
      <c r="G2838" s="13"/>
    </row>
    <row r="2839" spans="7:7" x14ac:dyDescent="0.25">
      <c r="G2839" s="13"/>
    </row>
    <row r="2840" spans="7:7" x14ac:dyDescent="0.25">
      <c r="G2840" s="13"/>
    </row>
    <row r="2841" spans="7:7" x14ac:dyDescent="0.25">
      <c r="G2841" s="13"/>
    </row>
    <row r="2842" spans="7:7" x14ac:dyDescent="0.25">
      <c r="G2842" s="13"/>
    </row>
    <row r="2843" spans="7:7" x14ac:dyDescent="0.25">
      <c r="G2843" s="13"/>
    </row>
    <row r="2844" spans="7:7" x14ac:dyDescent="0.25">
      <c r="G2844" s="13"/>
    </row>
    <row r="2845" spans="7:7" x14ac:dyDescent="0.25">
      <c r="G2845" s="13"/>
    </row>
    <row r="2846" spans="7:7" x14ac:dyDescent="0.25">
      <c r="G2846" s="13"/>
    </row>
    <row r="2847" spans="7:7" x14ac:dyDescent="0.25">
      <c r="G2847" s="13"/>
    </row>
    <row r="2848" spans="7:7" x14ac:dyDescent="0.25">
      <c r="G2848" s="13"/>
    </row>
    <row r="2849" spans="7:7" x14ac:dyDescent="0.25">
      <c r="G2849" s="13"/>
    </row>
    <row r="2850" spans="7:7" x14ac:dyDescent="0.25">
      <c r="G2850" s="13"/>
    </row>
    <row r="2851" spans="7:7" x14ac:dyDescent="0.25">
      <c r="G2851" s="13"/>
    </row>
    <row r="2852" spans="7:7" x14ac:dyDescent="0.25">
      <c r="G2852" s="13"/>
    </row>
    <row r="2853" spans="7:7" x14ac:dyDescent="0.25">
      <c r="G2853" s="13"/>
    </row>
    <row r="2854" spans="7:7" x14ac:dyDescent="0.25">
      <c r="G2854" s="13"/>
    </row>
    <row r="2855" spans="7:7" x14ac:dyDescent="0.25">
      <c r="G2855" s="13"/>
    </row>
    <row r="2856" spans="7:7" x14ac:dyDescent="0.25">
      <c r="G2856" s="13"/>
    </row>
    <row r="2857" spans="7:7" x14ac:dyDescent="0.25">
      <c r="G2857" s="13"/>
    </row>
    <row r="2858" spans="7:7" x14ac:dyDescent="0.25">
      <c r="G2858" s="13"/>
    </row>
    <row r="2859" spans="7:7" x14ac:dyDescent="0.25">
      <c r="G2859" s="13"/>
    </row>
    <row r="2860" spans="7:7" x14ac:dyDescent="0.25">
      <c r="G2860" s="13"/>
    </row>
    <row r="2861" spans="7:7" x14ac:dyDescent="0.25">
      <c r="G2861" s="13"/>
    </row>
    <row r="2862" spans="7:7" x14ac:dyDescent="0.25">
      <c r="G2862" s="13"/>
    </row>
    <row r="2863" spans="7:7" x14ac:dyDescent="0.25">
      <c r="G2863" s="13"/>
    </row>
    <row r="2864" spans="7:7" x14ac:dyDescent="0.25">
      <c r="G2864" s="13"/>
    </row>
    <row r="2865" spans="7:7" x14ac:dyDescent="0.25">
      <c r="G2865" s="13"/>
    </row>
    <row r="2866" spans="7:7" x14ac:dyDescent="0.25">
      <c r="G2866" s="13"/>
    </row>
    <row r="2867" spans="7:7" x14ac:dyDescent="0.25">
      <c r="G2867" s="13"/>
    </row>
    <row r="2868" spans="7:7" x14ac:dyDescent="0.25">
      <c r="G2868" s="13"/>
    </row>
    <row r="2869" spans="7:7" x14ac:dyDescent="0.25">
      <c r="G2869" s="13"/>
    </row>
    <row r="2870" spans="7:7" x14ac:dyDescent="0.25">
      <c r="G2870" s="13"/>
    </row>
    <row r="2871" spans="7:7" x14ac:dyDescent="0.25">
      <c r="G2871" s="13"/>
    </row>
    <row r="2872" spans="7:7" x14ac:dyDescent="0.25">
      <c r="G2872" s="13"/>
    </row>
    <row r="2873" spans="7:7" x14ac:dyDescent="0.25">
      <c r="G2873" s="13"/>
    </row>
    <row r="2874" spans="7:7" x14ac:dyDescent="0.25">
      <c r="G2874" s="13"/>
    </row>
    <row r="2875" spans="7:7" x14ac:dyDescent="0.25">
      <c r="G2875" s="13"/>
    </row>
    <row r="2876" spans="7:7" x14ac:dyDescent="0.25">
      <c r="G2876" s="13"/>
    </row>
    <row r="2877" spans="7:7" x14ac:dyDescent="0.25">
      <c r="G2877" s="13"/>
    </row>
    <row r="2878" spans="7:7" x14ac:dyDescent="0.25">
      <c r="G2878" s="13"/>
    </row>
    <row r="2879" spans="7:7" x14ac:dyDescent="0.25">
      <c r="G2879" s="13"/>
    </row>
    <row r="2880" spans="7:7" x14ac:dyDescent="0.25">
      <c r="G2880" s="13"/>
    </row>
    <row r="2881" spans="7:7" x14ac:dyDescent="0.25">
      <c r="G2881" s="13"/>
    </row>
    <row r="2882" spans="7:7" x14ac:dyDescent="0.25">
      <c r="G2882" s="13"/>
    </row>
    <row r="2883" spans="7:7" x14ac:dyDescent="0.25">
      <c r="G2883" s="13"/>
    </row>
    <row r="2884" spans="7:7" x14ac:dyDescent="0.25">
      <c r="G2884" s="13"/>
    </row>
    <row r="2885" spans="7:7" x14ac:dyDescent="0.25">
      <c r="G2885" s="13"/>
    </row>
    <row r="2886" spans="7:7" x14ac:dyDescent="0.25">
      <c r="G2886" s="13"/>
    </row>
    <row r="2887" spans="7:7" x14ac:dyDescent="0.25">
      <c r="G2887" s="13"/>
    </row>
    <row r="2888" spans="7:7" x14ac:dyDescent="0.25">
      <c r="G2888" s="13"/>
    </row>
    <row r="2889" spans="7:7" x14ac:dyDescent="0.25">
      <c r="G2889" s="13"/>
    </row>
    <row r="2890" spans="7:7" x14ac:dyDescent="0.25">
      <c r="G2890" s="13"/>
    </row>
    <row r="2891" spans="7:7" x14ac:dyDescent="0.25">
      <c r="G2891" s="13"/>
    </row>
    <row r="2892" spans="7:7" x14ac:dyDescent="0.25">
      <c r="G2892" s="13"/>
    </row>
    <row r="2893" spans="7:7" x14ac:dyDescent="0.25">
      <c r="G2893" s="13"/>
    </row>
    <row r="2894" spans="7:7" x14ac:dyDescent="0.25">
      <c r="G2894" s="13"/>
    </row>
    <row r="2895" spans="7:7" x14ac:dyDescent="0.25">
      <c r="G2895" s="13"/>
    </row>
    <row r="2896" spans="7:7" x14ac:dyDescent="0.25">
      <c r="G2896" s="13"/>
    </row>
    <row r="2897" spans="7:7" x14ac:dyDescent="0.25">
      <c r="G2897" s="13"/>
    </row>
    <row r="2898" spans="7:7" x14ac:dyDescent="0.25">
      <c r="G2898" s="13"/>
    </row>
    <row r="2899" spans="7:7" x14ac:dyDescent="0.25">
      <c r="G2899" s="13"/>
    </row>
    <row r="2900" spans="7:7" x14ac:dyDescent="0.25">
      <c r="G2900" s="13"/>
    </row>
    <row r="2901" spans="7:7" x14ac:dyDescent="0.25">
      <c r="G2901" s="13"/>
    </row>
    <row r="2902" spans="7:7" x14ac:dyDescent="0.25">
      <c r="G2902" s="13"/>
    </row>
    <row r="2903" spans="7:7" x14ac:dyDescent="0.25">
      <c r="G2903" s="13"/>
    </row>
    <row r="2904" spans="7:7" x14ac:dyDescent="0.25">
      <c r="G2904" s="13"/>
    </row>
    <row r="2905" spans="7:7" x14ac:dyDescent="0.25">
      <c r="G2905" s="13"/>
    </row>
    <row r="2906" spans="7:7" x14ac:dyDescent="0.25">
      <c r="G2906" s="13"/>
    </row>
    <row r="2907" spans="7:7" x14ac:dyDescent="0.25">
      <c r="G2907" s="13"/>
    </row>
    <row r="2908" spans="7:7" x14ac:dyDescent="0.25">
      <c r="G2908" s="13"/>
    </row>
    <row r="2909" spans="7:7" x14ac:dyDescent="0.25">
      <c r="G2909" s="13"/>
    </row>
    <row r="2910" spans="7:7" x14ac:dyDescent="0.25">
      <c r="G2910" s="13"/>
    </row>
    <row r="2911" spans="7:7" x14ac:dyDescent="0.25">
      <c r="G2911" s="13"/>
    </row>
    <row r="2912" spans="7:7" x14ac:dyDescent="0.25">
      <c r="G2912" s="13"/>
    </row>
    <row r="2913" spans="7:7" x14ac:dyDescent="0.25">
      <c r="G2913" s="13"/>
    </row>
    <row r="2914" spans="7:7" x14ac:dyDescent="0.25">
      <c r="G2914" s="13"/>
    </row>
    <row r="2915" spans="7:7" x14ac:dyDescent="0.25">
      <c r="G2915" s="13"/>
    </row>
    <row r="2916" spans="7:7" x14ac:dyDescent="0.25">
      <c r="G2916" s="13"/>
    </row>
    <row r="2917" spans="7:7" x14ac:dyDescent="0.25">
      <c r="G2917" s="13"/>
    </row>
    <row r="2918" spans="7:7" x14ac:dyDescent="0.25">
      <c r="G2918" s="13"/>
    </row>
    <row r="2919" spans="7:7" x14ac:dyDescent="0.25">
      <c r="G2919" s="13"/>
    </row>
    <row r="2920" spans="7:7" x14ac:dyDescent="0.25">
      <c r="G2920" s="13"/>
    </row>
    <row r="2921" spans="7:7" x14ac:dyDescent="0.25">
      <c r="G2921" s="13"/>
    </row>
    <row r="2922" spans="7:7" x14ac:dyDescent="0.25">
      <c r="G2922" s="13"/>
    </row>
    <row r="2923" spans="7:7" x14ac:dyDescent="0.25">
      <c r="G2923" s="13"/>
    </row>
    <row r="2924" spans="7:7" x14ac:dyDescent="0.25">
      <c r="G2924" s="13"/>
    </row>
    <row r="2925" spans="7:7" x14ac:dyDescent="0.25">
      <c r="G2925" s="13"/>
    </row>
    <row r="2926" spans="7:7" x14ac:dyDescent="0.25">
      <c r="G2926" s="13"/>
    </row>
    <row r="2927" spans="7:7" x14ac:dyDescent="0.25">
      <c r="G2927" s="13"/>
    </row>
    <row r="2928" spans="7:7" x14ac:dyDescent="0.25">
      <c r="G2928" s="13"/>
    </row>
    <row r="2929" spans="7:7" x14ac:dyDescent="0.25">
      <c r="G2929" s="13"/>
    </row>
    <row r="2930" spans="7:7" x14ac:dyDescent="0.25">
      <c r="G2930" s="13"/>
    </row>
    <row r="2931" spans="7:7" x14ac:dyDescent="0.25">
      <c r="G2931" s="13"/>
    </row>
    <row r="2932" spans="7:7" x14ac:dyDescent="0.25">
      <c r="G2932" s="13"/>
    </row>
    <row r="2933" spans="7:7" x14ac:dyDescent="0.25">
      <c r="G2933" s="13"/>
    </row>
    <row r="2934" spans="7:7" x14ac:dyDescent="0.25">
      <c r="G2934" s="13"/>
    </row>
    <row r="2935" spans="7:7" x14ac:dyDescent="0.25">
      <c r="G2935" s="13"/>
    </row>
    <row r="2936" spans="7:7" x14ac:dyDescent="0.25">
      <c r="G2936" s="13"/>
    </row>
    <row r="2937" spans="7:7" x14ac:dyDescent="0.25">
      <c r="G2937" s="13"/>
    </row>
    <row r="2938" spans="7:7" x14ac:dyDescent="0.25">
      <c r="G2938" s="13"/>
    </row>
    <row r="2939" spans="7:7" x14ac:dyDescent="0.25">
      <c r="G2939" s="13"/>
    </row>
    <row r="2940" spans="7:7" x14ac:dyDescent="0.25">
      <c r="G2940" s="13"/>
    </row>
    <row r="2941" spans="7:7" x14ac:dyDescent="0.25">
      <c r="G2941" s="13"/>
    </row>
    <row r="2942" spans="7:7" x14ac:dyDescent="0.25">
      <c r="G2942" s="13"/>
    </row>
    <row r="2943" spans="7:7" x14ac:dyDescent="0.25">
      <c r="G2943" s="13"/>
    </row>
    <row r="2944" spans="7:7" x14ac:dyDescent="0.25">
      <c r="G2944" s="13"/>
    </row>
    <row r="2945" spans="7:7" x14ac:dyDescent="0.25">
      <c r="G2945" s="13"/>
    </row>
    <row r="2946" spans="7:7" x14ac:dyDescent="0.25">
      <c r="G2946" s="13"/>
    </row>
    <row r="2947" spans="7:7" x14ac:dyDescent="0.25">
      <c r="G2947" s="13"/>
    </row>
    <row r="2948" spans="7:7" x14ac:dyDescent="0.25">
      <c r="G2948" s="13"/>
    </row>
    <row r="2949" spans="7:7" x14ac:dyDescent="0.25">
      <c r="G2949" s="13"/>
    </row>
    <row r="2950" spans="7:7" x14ac:dyDescent="0.25">
      <c r="G2950" s="13"/>
    </row>
    <row r="2951" spans="7:7" x14ac:dyDescent="0.25">
      <c r="G2951" s="13"/>
    </row>
    <row r="2952" spans="7:7" x14ac:dyDescent="0.25">
      <c r="G2952" s="13"/>
    </row>
    <row r="2953" spans="7:7" x14ac:dyDescent="0.25">
      <c r="G2953" s="13"/>
    </row>
    <row r="2954" spans="7:7" x14ac:dyDescent="0.25">
      <c r="G2954" s="13"/>
    </row>
    <row r="2955" spans="7:7" x14ac:dyDescent="0.25">
      <c r="G2955" s="13"/>
    </row>
    <row r="2956" spans="7:7" x14ac:dyDescent="0.25">
      <c r="G2956" s="13"/>
    </row>
    <row r="2957" spans="7:7" x14ac:dyDescent="0.25">
      <c r="G2957" s="13"/>
    </row>
    <row r="2958" spans="7:7" x14ac:dyDescent="0.25">
      <c r="G2958" s="13"/>
    </row>
    <row r="2959" spans="7:7" x14ac:dyDescent="0.25">
      <c r="G2959" s="13"/>
    </row>
    <row r="2960" spans="7:7" x14ac:dyDescent="0.25">
      <c r="G2960" s="13"/>
    </row>
    <row r="2961" spans="7:7" x14ac:dyDescent="0.25">
      <c r="G2961" s="13"/>
    </row>
    <row r="2962" spans="7:7" x14ac:dyDescent="0.25">
      <c r="G2962" s="13"/>
    </row>
    <row r="2963" spans="7:7" x14ac:dyDescent="0.25">
      <c r="G2963" s="13"/>
    </row>
    <row r="2964" spans="7:7" x14ac:dyDescent="0.25">
      <c r="G2964" s="13"/>
    </row>
    <row r="2965" spans="7:7" x14ac:dyDescent="0.25">
      <c r="G2965" s="13"/>
    </row>
    <row r="2966" spans="7:7" x14ac:dyDescent="0.25">
      <c r="G2966" s="13"/>
    </row>
    <row r="2967" spans="7:7" x14ac:dyDescent="0.25">
      <c r="G2967" s="13"/>
    </row>
    <row r="2968" spans="7:7" x14ac:dyDescent="0.25">
      <c r="G2968" s="13"/>
    </row>
    <row r="2969" spans="7:7" x14ac:dyDescent="0.25">
      <c r="G2969" s="13"/>
    </row>
    <row r="2970" spans="7:7" x14ac:dyDescent="0.25">
      <c r="G2970" s="13"/>
    </row>
    <row r="2971" spans="7:7" x14ac:dyDescent="0.25">
      <c r="G2971" s="13"/>
    </row>
    <row r="2972" spans="7:7" x14ac:dyDescent="0.25">
      <c r="G2972" s="13"/>
    </row>
    <row r="2973" spans="7:7" x14ac:dyDescent="0.25">
      <c r="G2973" s="13"/>
    </row>
    <row r="2974" spans="7:7" x14ac:dyDescent="0.25">
      <c r="G2974" s="13"/>
    </row>
    <row r="2975" spans="7:7" x14ac:dyDescent="0.25">
      <c r="G2975" s="13"/>
    </row>
    <row r="2976" spans="7:7" x14ac:dyDescent="0.25">
      <c r="G2976" s="13"/>
    </row>
    <row r="2977" spans="7:7" x14ac:dyDescent="0.25">
      <c r="G2977" s="13"/>
    </row>
    <row r="2978" spans="7:7" x14ac:dyDescent="0.25">
      <c r="G2978" s="13"/>
    </row>
    <row r="2979" spans="7:7" x14ac:dyDescent="0.25">
      <c r="G2979" s="13"/>
    </row>
    <row r="2980" spans="7:7" x14ac:dyDescent="0.25">
      <c r="G2980" s="13"/>
    </row>
    <row r="2981" spans="7:7" x14ac:dyDescent="0.25">
      <c r="G2981" s="13"/>
    </row>
    <row r="2982" spans="7:7" x14ac:dyDescent="0.25">
      <c r="G2982" s="13"/>
    </row>
    <row r="2983" spans="7:7" x14ac:dyDescent="0.25">
      <c r="G2983" s="13"/>
    </row>
    <row r="2984" spans="7:7" x14ac:dyDescent="0.25">
      <c r="G2984" s="13"/>
    </row>
    <row r="2985" spans="7:7" x14ac:dyDescent="0.25">
      <c r="G2985" s="13"/>
    </row>
    <row r="2986" spans="7:7" x14ac:dyDescent="0.25">
      <c r="G2986" s="13"/>
    </row>
    <row r="2987" spans="7:7" x14ac:dyDescent="0.25">
      <c r="G2987" s="13"/>
    </row>
    <row r="2988" spans="7:7" x14ac:dyDescent="0.25">
      <c r="G2988" s="13"/>
    </row>
    <row r="2989" spans="7:7" x14ac:dyDescent="0.25">
      <c r="G2989" s="13"/>
    </row>
    <row r="2990" spans="7:7" x14ac:dyDescent="0.25">
      <c r="G2990" s="13"/>
    </row>
    <row r="2991" spans="7:7" x14ac:dyDescent="0.25">
      <c r="G2991" s="13"/>
    </row>
    <row r="2992" spans="7:7" x14ac:dyDescent="0.25">
      <c r="G2992" s="13"/>
    </row>
    <row r="2993" spans="7:7" x14ac:dyDescent="0.25">
      <c r="G2993" s="13"/>
    </row>
    <row r="2994" spans="7:7" x14ac:dyDescent="0.25">
      <c r="G2994" s="13"/>
    </row>
    <row r="2995" spans="7:7" x14ac:dyDescent="0.25">
      <c r="G2995" s="13"/>
    </row>
    <row r="2996" spans="7:7" x14ac:dyDescent="0.25">
      <c r="G2996" s="13"/>
    </row>
    <row r="2997" spans="7:7" x14ac:dyDescent="0.25">
      <c r="G2997" s="13"/>
    </row>
    <row r="2998" spans="7:7" x14ac:dyDescent="0.25">
      <c r="G2998" s="13"/>
    </row>
    <row r="2999" spans="7:7" x14ac:dyDescent="0.25">
      <c r="G2999" s="13"/>
    </row>
    <row r="3000" spans="7:7" x14ac:dyDescent="0.25">
      <c r="G3000" s="13"/>
    </row>
    <row r="3001" spans="7:7" x14ac:dyDescent="0.25">
      <c r="G3001" s="13"/>
    </row>
    <row r="3002" spans="7:7" x14ac:dyDescent="0.25">
      <c r="G3002" s="13"/>
    </row>
    <row r="3003" spans="7:7" x14ac:dyDescent="0.25">
      <c r="G3003" s="13"/>
    </row>
    <row r="3004" spans="7:7" x14ac:dyDescent="0.25">
      <c r="G3004" s="13"/>
    </row>
    <row r="3005" spans="7:7" x14ac:dyDescent="0.25">
      <c r="G3005" s="13"/>
    </row>
    <row r="3006" spans="7:7" x14ac:dyDescent="0.25">
      <c r="G3006" s="13"/>
    </row>
    <row r="3007" spans="7:7" x14ac:dyDescent="0.25">
      <c r="G3007" s="13"/>
    </row>
    <row r="3008" spans="7:7" x14ac:dyDescent="0.25">
      <c r="G3008" s="13"/>
    </row>
    <row r="3009" spans="7:7" x14ac:dyDescent="0.25">
      <c r="G3009" s="13"/>
    </row>
    <row r="3010" spans="7:7" x14ac:dyDescent="0.25">
      <c r="G3010" s="13"/>
    </row>
    <row r="3011" spans="7:7" x14ac:dyDescent="0.25">
      <c r="G3011" s="13"/>
    </row>
    <row r="3012" spans="7:7" x14ac:dyDescent="0.25">
      <c r="G3012" s="13"/>
    </row>
    <row r="3013" spans="7:7" x14ac:dyDescent="0.25">
      <c r="G3013" s="13"/>
    </row>
    <row r="3014" spans="7:7" x14ac:dyDescent="0.25">
      <c r="G3014" s="13"/>
    </row>
    <row r="3015" spans="7:7" x14ac:dyDescent="0.25">
      <c r="G3015" s="13"/>
    </row>
    <row r="3016" spans="7:7" x14ac:dyDescent="0.25">
      <c r="G3016" s="13"/>
    </row>
    <row r="3017" spans="7:7" x14ac:dyDescent="0.25">
      <c r="G3017" s="13"/>
    </row>
    <row r="3018" spans="7:7" x14ac:dyDescent="0.25">
      <c r="G3018" s="13"/>
    </row>
    <row r="3019" spans="7:7" x14ac:dyDescent="0.25">
      <c r="G3019" s="13"/>
    </row>
    <row r="3020" spans="7:7" x14ac:dyDescent="0.25">
      <c r="G3020" s="13"/>
    </row>
    <row r="3021" spans="7:7" x14ac:dyDescent="0.25">
      <c r="G3021" s="13"/>
    </row>
    <row r="3022" spans="7:7" x14ac:dyDescent="0.25">
      <c r="G3022" s="13"/>
    </row>
    <row r="3023" spans="7:7" x14ac:dyDescent="0.25">
      <c r="G3023" s="13"/>
    </row>
    <row r="3024" spans="7:7" x14ac:dyDescent="0.25">
      <c r="G3024" s="13"/>
    </row>
    <row r="3025" spans="7:7" x14ac:dyDescent="0.25">
      <c r="G3025" s="13"/>
    </row>
    <row r="3026" spans="7:7" x14ac:dyDescent="0.25">
      <c r="G3026" s="13"/>
    </row>
    <row r="3027" spans="7:7" x14ac:dyDescent="0.25">
      <c r="G3027" s="13"/>
    </row>
    <row r="3028" spans="7:7" x14ac:dyDescent="0.25">
      <c r="G3028" s="13"/>
    </row>
    <row r="3029" spans="7:7" x14ac:dyDescent="0.25">
      <c r="G3029" s="13"/>
    </row>
    <row r="3030" spans="7:7" x14ac:dyDescent="0.25">
      <c r="G3030" s="13"/>
    </row>
    <row r="3031" spans="7:7" x14ac:dyDescent="0.25">
      <c r="G3031" s="13"/>
    </row>
    <row r="3032" spans="7:7" x14ac:dyDescent="0.25">
      <c r="G3032" s="13"/>
    </row>
    <row r="3033" spans="7:7" x14ac:dyDescent="0.25">
      <c r="G3033" s="13"/>
    </row>
    <row r="3034" spans="7:7" x14ac:dyDescent="0.25">
      <c r="G3034" s="13"/>
    </row>
    <row r="3035" spans="7:7" x14ac:dyDescent="0.25">
      <c r="G3035" s="13"/>
    </row>
    <row r="3036" spans="7:7" x14ac:dyDescent="0.25">
      <c r="G3036" s="13"/>
    </row>
    <row r="3037" spans="7:7" x14ac:dyDescent="0.25">
      <c r="G3037" s="13"/>
    </row>
    <row r="3038" spans="7:7" x14ac:dyDescent="0.25">
      <c r="G3038" s="13"/>
    </row>
    <row r="3039" spans="7:7" x14ac:dyDescent="0.25">
      <c r="G3039" s="13"/>
    </row>
    <row r="3040" spans="7:7" x14ac:dyDescent="0.25">
      <c r="G3040" s="13"/>
    </row>
    <row r="3041" spans="7:7" x14ac:dyDescent="0.25">
      <c r="G3041" s="13"/>
    </row>
    <row r="3042" spans="7:7" x14ac:dyDescent="0.25">
      <c r="G3042" s="13"/>
    </row>
    <row r="3043" spans="7:7" x14ac:dyDescent="0.25">
      <c r="G3043" s="13"/>
    </row>
    <row r="3044" spans="7:7" x14ac:dyDescent="0.25">
      <c r="G3044" s="13"/>
    </row>
    <row r="3045" spans="7:7" x14ac:dyDescent="0.25">
      <c r="G3045" s="13"/>
    </row>
    <row r="3046" spans="7:7" x14ac:dyDescent="0.25">
      <c r="G3046" s="13"/>
    </row>
    <row r="3047" spans="7:7" x14ac:dyDescent="0.25">
      <c r="G3047" s="13"/>
    </row>
    <row r="3048" spans="7:7" x14ac:dyDescent="0.25">
      <c r="G3048" s="13"/>
    </row>
    <row r="3049" spans="7:7" x14ac:dyDescent="0.25">
      <c r="G3049" s="13"/>
    </row>
    <row r="3050" spans="7:7" x14ac:dyDescent="0.25">
      <c r="G3050" s="13"/>
    </row>
    <row r="3051" spans="7:7" x14ac:dyDescent="0.25">
      <c r="G3051" s="13"/>
    </row>
    <row r="3052" spans="7:7" x14ac:dyDescent="0.25">
      <c r="G3052" s="13"/>
    </row>
    <row r="3053" spans="7:7" x14ac:dyDescent="0.25">
      <c r="G3053" s="13"/>
    </row>
    <row r="3054" spans="7:7" x14ac:dyDescent="0.25">
      <c r="G3054" s="13"/>
    </row>
    <row r="3055" spans="7:7" x14ac:dyDescent="0.25">
      <c r="G3055" s="13"/>
    </row>
    <row r="3056" spans="7:7" x14ac:dyDescent="0.25">
      <c r="G3056" s="13"/>
    </row>
    <row r="3057" spans="7:7" x14ac:dyDescent="0.25">
      <c r="G3057" s="13"/>
    </row>
    <row r="3058" spans="7:7" x14ac:dyDescent="0.25">
      <c r="G3058" s="13"/>
    </row>
    <row r="3059" spans="7:7" x14ac:dyDescent="0.25">
      <c r="G3059" s="13"/>
    </row>
    <row r="3060" spans="7:7" x14ac:dyDescent="0.25">
      <c r="G3060" s="13"/>
    </row>
    <row r="3061" spans="7:7" x14ac:dyDescent="0.25">
      <c r="G3061" s="13"/>
    </row>
    <row r="3062" spans="7:7" x14ac:dyDescent="0.25">
      <c r="G3062" s="13"/>
    </row>
    <row r="3063" spans="7:7" x14ac:dyDescent="0.25">
      <c r="G3063" s="13"/>
    </row>
    <row r="3064" spans="7:7" x14ac:dyDescent="0.25">
      <c r="G3064" s="13"/>
    </row>
    <row r="3065" spans="7:7" x14ac:dyDescent="0.25">
      <c r="G3065" s="13"/>
    </row>
    <row r="3066" spans="7:7" x14ac:dyDescent="0.25">
      <c r="G3066" s="13"/>
    </row>
    <row r="3067" spans="7:7" x14ac:dyDescent="0.25">
      <c r="G3067" s="13"/>
    </row>
    <row r="3068" spans="7:7" x14ac:dyDescent="0.25">
      <c r="G3068" s="13"/>
    </row>
    <row r="3069" spans="7:7" x14ac:dyDescent="0.25">
      <c r="G3069" s="13"/>
    </row>
    <row r="3070" spans="7:7" x14ac:dyDescent="0.25">
      <c r="G3070" s="13"/>
    </row>
    <row r="3071" spans="7:7" x14ac:dyDescent="0.25">
      <c r="G3071" s="13"/>
    </row>
    <row r="3072" spans="7:7" x14ac:dyDescent="0.25">
      <c r="G3072" s="13"/>
    </row>
    <row r="3073" spans="7:7" x14ac:dyDescent="0.25">
      <c r="G3073" s="13"/>
    </row>
    <row r="3074" spans="7:7" x14ac:dyDescent="0.25">
      <c r="G3074" s="13"/>
    </row>
    <row r="3075" spans="7:7" x14ac:dyDescent="0.25">
      <c r="G3075" s="13"/>
    </row>
    <row r="3076" spans="7:7" x14ac:dyDescent="0.25">
      <c r="G3076" s="13"/>
    </row>
    <row r="3077" spans="7:7" x14ac:dyDescent="0.25">
      <c r="G3077" s="13"/>
    </row>
    <row r="3078" spans="7:7" x14ac:dyDescent="0.25">
      <c r="G3078" s="13"/>
    </row>
    <row r="3079" spans="7:7" x14ac:dyDescent="0.25">
      <c r="G3079" s="13"/>
    </row>
    <row r="3080" spans="7:7" x14ac:dyDescent="0.25">
      <c r="G3080" s="13"/>
    </row>
    <row r="3081" spans="7:7" x14ac:dyDescent="0.25">
      <c r="G3081" s="13"/>
    </row>
    <row r="3082" spans="7:7" x14ac:dyDescent="0.25">
      <c r="G3082" s="13"/>
    </row>
    <row r="3083" spans="7:7" x14ac:dyDescent="0.25">
      <c r="G3083" s="13"/>
    </row>
    <row r="3084" spans="7:7" x14ac:dyDescent="0.25">
      <c r="G3084" s="13"/>
    </row>
    <row r="3085" spans="7:7" x14ac:dyDescent="0.25">
      <c r="G3085" s="13"/>
    </row>
    <row r="3086" spans="7:7" x14ac:dyDescent="0.25">
      <c r="G3086" s="13"/>
    </row>
    <row r="3087" spans="7:7" x14ac:dyDescent="0.25">
      <c r="G3087" s="13"/>
    </row>
    <row r="3088" spans="7:7" x14ac:dyDescent="0.25">
      <c r="G3088" s="13"/>
    </row>
    <row r="3089" spans="7:7" x14ac:dyDescent="0.25">
      <c r="G3089" s="13"/>
    </row>
    <row r="3090" spans="7:7" x14ac:dyDescent="0.25">
      <c r="G3090" s="13"/>
    </row>
    <row r="3091" spans="7:7" x14ac:dyDescent="0.25">
      <c r="G3091" s="13"/>
    </row>
    <row r="3092" spans="7:7" x14ac:dyDescent="0.25">
      <c r="G3092" s="13"/>
    </row>
    <row r="3093" spans="7:7" x14ac:dyDescent="0.25">
      <c r="G3093" s="13"/>
    </row>
    <row r="3094" spans="7:7" x14ac:dyDescent="0.25">
      <c r="G3094" s="13"/>
    </row>
    <row r="3095" spans="7:7" x14ac:dyDescent="0.25">
      <c r="G3095" s="13"/>
    </row>
    <row r="3096" spans="7:7" x14ac:dyDescent="0.25">
      <c r="G3096" s="13"/>
    </row>
    <row r="3097" spans="7:7" x14ac:dyDescent="0.25">
      <c r="G3097" s="13"/>
    </row>
    <row r="3098" spans="7:7" x14ac:dyDescent="0.25">
      <c r="G3098" s="13"/>
    </row>
    <row r="3099" spans="7:7" x14ac:dyDescent="0.25">
      <c r="G3099" s="13"/>
    </row>
    <row r="3100" spans="7:7" x14ac:dyDescent="0.25">
      <c r="G3100" s="13"/>
    </row>
    <row r="3101" spans="7:7" x14ac:dyDescent="0.25">
      <c r="G3101" s="13"/>
    </row>
    <row r="3102" spans="7:7" x14ac:dyDescent="0.25">
      <c r="G3102" s="13"/>
    </row>
    <row r="3103" spans="7:7" x14ac:dyDescent="0.25">
      <c r="G3103" s="13"/>
    </row>
    <row r="3104" spans="7:7" x14ac:dyDescent="0.25">
      <c r="G3104" s="13"/>
    </row>
    <row r="3105" spans="7:7" x14ac:dyDescent="0.25">
      <c r="G3105" s="13"/>
    </row>
    <row r="3106" spans="7:7" x14ac:dyDescent="0.25">
      <c r="G3106" s="13"/>
    </row>
    <row r="3107" spans="7:7" x14ac:dyDescent="0.25">
      <c r="G3107" s="13"/>
    </row>
    <row r="3108" spans="7:7" x14ac:dyDescent="0.25">
      <c r="G3108" s="13"/>
    </row>
    <row r="3109" spans="7:7" x14ac:dyDescent="0.25">
      <c r="G3109" s="13"/>
    </row>
    <row r="3110" spans="7:7" x14ac:dyDescent="0.25">
      <c r="G3110" s="13"/>
    </row>
    <row r="3111" spans="7:7" x14ac:dyDescent="0.25">
      <c r="G3111" s="13"/>
    </row>
    <row r="3112" spans="7:7" x14ac:dyDescent="0.25">
      <c r="G3112" s="13"/>
    </row>
    <row r="3113" spans="7:7" x14ac:dyDescent="0.25">
      <c r="G3113" s="13"/>
    </row>
    <row r="3114" spans="7:7" x14ac:dyDescent="0.25">
      <c r="G3114" s="13"/>
    </row>
    <row r="3115" spans="7:7" x14ac:dyDescent="0.25">
      <c r="G3115" s="13"/>
    </row>
    <row r="3116" spans="7:7" x14ac:dyDescent="0.25">
      <c r="G3116" s="13"/>
    </row>
    <row r="3117" spans="7:7" x14ac:dyDescent="0.25">
      <c r="G3117" s="13"/>
    </row>
    <row r="3118" spans="7:7" x14ac:dyDescent="0.25">
      <c r="G3118" s="13"/>
    </row>
    <row r="3119" spans="7:7" x14ac:dyDescent="0.25">
      <c r="G3119" s="13"/>
    </row>
    <row r="3120" spans="7:7" x14ac:dyDescent="0.25">
      <c r="G3120" s="13"/>
    </row>
    <row r="3121" spans="7:7" x14ac:dyDescent="0.25">
      <c r="G3121" s="13"/>
    </row>
    <row r="3122" spans="7:7" x14ac:dyDescent="0.25">
      <c r="G3122" s="13"/>
    </row>
    <row r="3123" spans="7:7" x14ac:dyDescent="0.25">
      <c r="G3123" s="13"/>
    </row>
    <row r="3124" spans="7:7" x14ac:dyDescent="0.25">
      <c r="G3124" s="13"/>
    </row>
    <row r="3125" spans="7:7" x14ac:dyDescent="0.25">
      <c r="G3125" s="13"/>
    </row>
    <row r="3126" spans="7:7" x14ac:dyDescent="0.25">
      <c r="G3126" s="13"/>
    </row>
    <row r="3127" spans="7:7" x14ac:dyDescent="0.25">
      <c r="G3127" s="13"/>
    </row>
    <row r="3128" spans="7:7" x14ac:dyDescent="0.25">
      <c r="G3128" s="13"/>
    </row>
    <row r="3129" spans="7:7" x14ac:dyDescent="0.25">
      <c r="G3129" s="13"/>
    </row>
    <row r="3130" spans="7:7" x14ac:dyDescent="0.25">
      <c r="G3130" s="13"/>
    </row>
    <row r="3131" spans="7:7" x14ac:dyDescent="0.25">
      <c r="G3131" s="13"/>
    </row>
    <row r="3132" spans="7:7" x14ac:dyDescent="0.25">
      <c r="G3132" s="13"/>
    </row>
    <row r="3133" spans="7:7" x14ac:dyDescent="0.25">
      <c r="G3133" s="13"/>
    </row>
    <row r="3134" spans="7:7" x14ac:dyDescent="0.25">
      <c r="G3134" s="13"/>
    </row>
    <row r="3135" spans="7:7" x14ac:dyDescent="0.25">
      <c r="G3135" s="13"/>
    </row>
    <row r="3136" spans="7:7" x14ac:dyDescent="0.25">
      <c r="G3136" s="13"/>
    </row>
    <row r="3137" spans="7:7" x14ac:dyDescent="0.25">
      <c r="G3137" s="13"/>
    </row>
    <row r="3138" spans="7:7" x14ac:dyDescent="0.25">
      <c r="G3138" s="13"/>
    </row>
    <row r="3139" spans="7:7" x14ac:dyDescent="0.25">
      <c r="G3139" s="13"/>
    </row>
    <row r="3140" spans="7:7" x14ac:dyDescent="0.25">
      <c r="G3140" s="13"/>
    </row>
    <row r="3141" spans="7:7" x14ac:dyDescent="0.25">
      <c r="G3141" s="13"/>
    </row>
    <row r="3142" spans="7:7" x14ac:dyDescent="0.25">
      <c r="G3142" s="13"/>
    </row>
    <row r="3143" spans="7:7" x14ac:dyDescent="0.25">
      <c r="G3143" s="13"/>
    </row>
    <row r="3144" spans="7:7" x14ac:dyDescent="0.25">
      <c r="G3144" s="13"/>
    </row>
    <row r="3145" spans="7:7" x14ac:dyDescent="0.25">
      <c r="G3145" s="13"/>
    </row>
    <row r="3146" spans="7:7" x14ac:dyDescent="0.25">
      <c r="G3146" s="13"/>
    </row>
    <row r="3147" spans="7:7" x14ac:dyDescent="0.25">
      <c r="G3147" s="13"/>
    </row>
    <row r="3148" spans="7:7" x14ac:dyDescent="0.25">
      <c r="G3148" s="13"/>
    </row>
    <row r="3149" spans="7:7" x14ac:dyDescent="0.25">
      <c r="G3149" s="13"/>
    </row>
    <row r="3150" spans="7:7" x14ac:dyDescent="0.25">
      <c r="G3150" s="13"/>
    </row>
    <row r="3151" spans="7:7" x14ac:dyDescent="0.25">
      <c r="G3151" s="13"/>
    </row>
    <row r="3152" spans="7:7" x14ac:dyDescent="0.25">
      <c r="G3152" s="13"/>
    </row>
    <row r="3153" spans="7:7" x14ac:dyDescent="0.25">
      <c r="G3153" s="13"/>
    </row>
    <row r="3154" spans="7:7" x14ac:dyDescent="0.25">
      <c r="G3154" s="13"/>
    </row>
    <row r="3155" spans="7:7" x14ac:dyDescent="0.25">
      <c r="G3155" s="13"/>
    </row>
    <row r="3156" spans="7:7" x14ac:dyDescent="0.25">
      <c r="G3156" s="13"/>
    </row>
    <row r="3157" spans="7:7" x14ac:dyDescent="0.25">
      <c r="G3157" s="13"/>
    </row>
    <row r="3158" spans="7:7" x14ac:dyDescent="0.25">
      <c r="G3158" s="13"/>
    </row>
    <row r="3159" spans="7:7" x14ac:dyDescent="0.25">
      <c r="G3159" s="13"/>
    </row>
    <row r="3160" spans="7:7" x14ac:dyDescent="0.25">
      <c r="G3160" s="13"/>
    </row>
    <row r="3161" spans="7:7" x14ac:dyDescent="0.25">
      <c r="G3161" s="13"/>
    </row>
    <row r="3162" spans="7:7" x14ac:dyDescent="0.25">
      <c r="G3162" s="13"/>
    </row>
    <row r="3163" spans="7:7" x14ac:dyDescent="0.25">
      <c r="G3163" s="13"/>
    </row>
    <row r="3164" spans="7:7" x14ac:dyDescent="0.25">
      <c r="G3164" s="13"/>
    </row>
    <row r="3165" spans="7:7" x14ac:dyDescent="0.25">
      <c r="G3165" s="13"/>
    </row>
    <row r="3166" spans="7:7" x14ac:dyDescent="0.25">
      <c r="G3166" s="13"/>
    </row>
    <row r="3167" spans="7:7" x14ac:dyDescent="0.25">
      <c r="G3167" s="13"/>
    </row>
    <row r="3168" spans="7:7" x14ac:dyDescent="0.25">
      <c r="G3168" s="13"/>
    </row>
    <row r="3169" spans="7:7" x14ac:dyDescent="0.25">
      <c r="G3169" s="13"/>
    </row>
    <row r="3170" spans="7:7" x14ac:dyDescent="0.25">
      <c r="G3170" s="13"/>
    </row>
    <row r="3171" spans="7:7" x14ac:dyDescent="0.25">
      <c r="G3171" s="13"/>
    </row>
    <row r="3172" spans="7:7" x14ac:dyDescent="0.25">
      <c r="G3172" s="13"/>
    </row>
    <row r="3173" spans="7:7" x14ac:dyDescent="0.25">
      <c r="G3173" s="13"/>
    </row>
    <row r="3174" spans="7:7" x14ac:dyDescent="0.25">
      <c r="G3174" s="13"/>
    </row>
    <row r="3175" spans="7:7" x14ac:dyDescent="0.25">
      <c r="G3175" s="13"/>
    </row>
    <row r="3176" spans="7:7" x14ac:dyDescent="0.25">
      <c r="G3176" s="13"/>
    </row>
    <row r="3177" spans="7:7" x14ac:dyDescent="0.25">
      <c r="G3177" s="13"/>
    </row>
    <row r="3178" spans="7:7" x14ac:dyDescent="0.25">
      <c r="G3178" s="13"/>
    </row>
    <row r="3179" spans="7:7" x14ac:dyDescent="0.25">
      <c r="G3179" s="13"/>
    </row>
    <row r="3180" spans="7:7" x14ac:dyDescent="0.25">
      <c r="G3180" s="13"/>
    </row>
    <row r="3181" spans="7:7" x14ac:dyDescent="0.25">
      <c r="G3181" s="13"/>
    </row>
    <row r="3182" spans="7:7" x14ac:dyDescent="0.25">
      <c r="G3182" s="13"/>
    </row>
    <row r="3183" spans="7:7" x14ac:dyDescent="0.25">
      <c r="G3183" s="13"/>
    </row>
    <row r="3184" spans="7:7" x14ac:dyDescent="0.25">
      <c r="G3184" s="13"/>
    </row>
    <row r="3185" spans="7:7" x14ac:dyDescent="0.25">
      <c r="G3185" s="13"/>
    </row>
    <row r="3186" spans="7:7" x14ac:dyDescent="0.25">
      <c r="G3186" s="13"/>
    </row>
    <row r="3187" spans="7:7" x14ac:dyDescent="0.25">
      <c r="G3187" s="13"/>
    </row>
    <row r="3188" spans="7:7" x14ac:dyDescent="0.25">
      <c r="G3188" s="13"/>
    </row>
    <row r="3189" spans="7:7" x14ac:dyDescent="0.25">
      <c r="G3189" s="13"/>
    </row>
    <row r="3190" spans="7:7" x14ac:dyDescent="0.25">
      <c r="G3190" s="13"/>
    </row>
    <row r="3191" spans="7:7" x14ac:dyDescent="0.25">
      <c r="G3191" s="13"/>
    </row>
    <row r="3192" spans="7:7" x14ac:dyDescent="0.25">
      <c r="G3192" s="13"/>
    </row>
    <row r="3193" spans="7:7" x14ac:dyDescent="0.25">
      <c r="G3193" s="13"/>
    </row>
    <row r="3194" spans="7:7" x14ac:dyDescent="0.25">
      <c r="G3194" s="13"/>
    </row>
    <row r="3195" spans="7:7" x14ac:dyDescent="0.25">
      <c r="G3195" s="13"/>
    </row>
    <row r="3196" spans="7:7" x14ac:dyDescent="0.25">
      <c r="G3196" s="13"/>
    </row>
    <row r="3197" spans="7:7" x14ac:dyDescent="0.25">
      <c r="G3197" s="13"/>
    </row>
    <row r="3198" spans="7:7" x14ac:dyDescent="0.25">
      <c r="G3198" s="13"/>
    </row>
    <row r="3199" spans="7:7" x14ac:dyDescent="0.25">
      <c r="G3199" s="13"/>
    </row>
    <row r="3200" spans="7:7" x14ac:dyDescent="0.25">
      <c r="G3200" s="13"/>
    </row>
    <row r="3201" spans="7:7" x14ac:dyDescent="0.25">
      <c r="G3201" s="13"/>
    </row>
    <row r="3202" spans="7:7" x14ac:dyDescent="0.25">
      <c r="G3202" s="13"/>
    </row>
    <row r="3203" spans="7:7" x14ac:dyDescent="0.25">
      <c r="G3203" s="13"/>
    </row>
    <row r="3204" spans="7:7" x14ac:dyDescent="0.25">
      <c r="G3204" s="13"/>
    </row>
    <row r="3205" spans="7:7" x14ac:dyDescent="0.25">
      <c r="G3205" s="13"/>
    </row>
    <row r="3206" spans="7:7" x14ac:dyDescent="0.25">
      <c r="G3206" s="13"/>
    </row>
    <row r="3207" spans="7:7" x14ac:dyDescent="0.25">
      <c r="G3207" s="13"/>
    </row>
    <row r="3208" spans="7:7" x14ac:dyDescent="0.25">
      <c r="G3208" s="13"/>
    </row>
    <row r="3209" spans="7:7" x14ac:dyDescent="0.25">
      <c r="G3209" s="13"/>
    </row>
    <row r="3210" spans="7:7" x14ac:dyDescent="0.25">
      <c r="G3210" s="13"/>
    </row>
    <row r="3211" spans="7:7" x14ac:dyDescent="0.25">
      <c r="G3211" s="13"/>
    </row>
    <row r="3212" spans="7:7" x14ac:dyDescent="0.25">
      <c r="G3212" s="13"/>
    </row>
    <row r="3213" spans="7:7" x14ac:dyDescent="0.25">
      <c r="G3213" s="13"/>
    </row>
    <row r="3214" spans="7:7" x14ac:dyDescent="0.25">
      <c r="G3214" s="13"/>
    </row>
    <row r="3215" spans="7:7" x14ac:dyDescent="0.25">
      <c r="G3215" s="13"/>
    </row>
    <row r="3216" spans="7:7" x14ac:dyDescent="0.25">
      <c r="G3216" s="13"/>
    </row>
    <row r="3217" spans="7:7" x14ac:dyDescent="0.25">
      <c r="G3217" s="13"/>
    </row>
    <row r="3218" spans="7:7" x14ac:dyDescent="0.25">
      <c r="G3218" s="13"/>
    </row>
    <row r="3219" spans="7:7" x14ac:dyDescent="0.25">
      <c r="G3219" s="13"/>
    </row>
    <row r="3220" spans="7:7" x14ac:dyDescent="0.25">
      <c r="G3220" s="13"/>
    </row>
    <row r="3221" spans="7:7" x14ac:dyDescent="0.25">
      <c r="G3221" s="13"/>
    </row>
    <row r="3222" spans="7:7" x14ac:dyDescent="0.25">
      <c r="G3222" s="13"/>
    </row>
    <row r="3223" spans="7:7" x14ac:dyDescent="0.25">
      <c r="G3223" s="13"/>
    </row>
    <row r="3224" spans="7:7" x14ac:dyDescent="0.25">
      <c r="G3224" s="13"/>
    </row>
    <row r="3225" spans="7:7" x14ac:dyDescent="0.25">
      <c r="G3225" s="13"/>
    </row>
    <row r="3226" spans="7:7" x14ac:dyDescent="0.25">
      <c r="G3226" s="13"/>
    </row>
    <row r="3227" spans="7:7" x14ac:dyDescent="0.25">
      <c r="G3227" s="13"/>
    </row>
    <row r="3228" spans="7:7" x14ac:dyDescent="0.25">
      <c r="G3228" s="13"/>
    </row>
    <row r="3229" spans="7:7" x14ac:dyDescent="0.25">
      <c r="G3229" s="13"/>
    </row>
    <row r="3230" spans="7:7" x14ac:dyDescent="0.25">
      <c r="G3230" s="13"/>
    </row>
    <row r="3231" spans="7:7" x14ac:dyDescent="0.25">
      <c r="G3231" s="13"/>
    </row>
    <row r="3232" spans="7:7" x14ac:dyDescent="0.25">
      <c r="G3232" s="13"/>
    </row>
    <row r="3233" spans="7:7" x14ac:dyDescent="0.25">
      <c r="G3233" s="13"/>
    </row>
    <row r="3234" spans="7:7" x14ac:dyDescent="0.25">
      <c r="G3234" s="13"/>
    </row>
    <row r="3235" spans="7:7" x14ac:dyDescent="0.25">
      <c r="G3235" s="13"/>
    </row>
    <row r="3236" spans="7:7" x14ac:dyDescent="0.25">
      <c r="G3236" s="13"/>
    </row>
    <row r="3237" spans="7:7" x14ac:dyDescent="0.25">
      <c r="G3237" s="13"/>
    </row>
    <row r="3238" spans="7:7" x14ac:dyDescent="0.25">
      <c r="G3238" s="13"/>
    </row>
    <row r="3239" spans="7:7" x14ac:dyDescent="0.25">
      <c r="G3239" s="13"/>
    </row>
    <row r="3240" spans="7:7" x14ac:dyDescent="0.25">
      <c r="G3240" s="13"/>
    </row>
    <row r="3241" spans="7:7" x14ac:dyDescent="0.25">
      <c r="G3241" s="13"/>
    </row>
    <row r="3242" spans="7:7" x14ac:dyDescent="0.25">
      <c r="G3242" s="13"/>
    </row>
    <row r="3243" spans="7:7" x14ac:dyDescent="0.25">
      <c r="G3243" s="13"/>
    </row>
    <row r="3244" spans="7:7" x14ac:dyDescent="0.25">
      <c r="G3244" s="13"/>
    </row>
    <row r="3245" spans="7:7" x14ac:dyDescent="0.25">
      <c r="G3245" s="13"/>
    </row>
    <row r="3246" spans="7:7" x14ac:dyDescent="0.25">
      <c r="G3246" s="13"/>
    </row>
    <row r="3247" spans="7:7" x14ac:dyDescent="0.25">
      <c r="G3247" s="13"/>
    </row>
    <row r="3248" spans="7:7" x14ac:dyDescent="0.25">
      <c r="G3248" s="13"/>
    </row>
    <row r="3249" spans="7:7" x14ac:dyDescent="0.25">
      <c r="G3249" s="13"/>
    </row>
    <row r="3250" spans="7:7" x14ac:dyDescent="0.25">
      <c r="G3250" s="13"/>
    </row>
    <row r="3251" spans="7:7" x14ac:dyDescent="0.25">
      <c r="G3251" s="13"/>
    </row>
    <row r="3252" spans="7:7" x14ac:dyDescent="0.25">
      <c r="G3252" s="13"/>
    </row>
    <row r="3253" spans="7:7" x14ac:dyDescent="0.25">
      <c r="G3253" s="13"/>
    </row>
    <row r="3254" spans="7:7" x14ac:dyDescent="0.25">
      <c r="G3254" s="13"/>
    </row>
    <row r="3255" spans="7:7" x14ac:dyDescent="0.25">
      <c r="G3255" s="13"/>
    </row>
    <row r="3256" spans="7:7" x14ac:dyDescent="0.25">
      <c r="G3256" s="13"/>
    </row>
    <row r="3257" spans="7:7" x14ac:dyDescent="0.25">
      <c r="G3257" s="13"/>
    </row>
    <row r="3258" spans="7:7" x14ac:dyDescent="0.25">
      <c r="G3258" s="13"/>
    </row>
    <row r="3259" spans="7:7" x14ac:dyDescent="0.25">
      <c r="G3259" s="13"/>
    </row>
    <row r="3260" spans="7:7" x14ac:dyDescent="0.25">
      <c r="G3260" s="13"/>
    </row>
    <row r="3261" spans="7:7" x14ac:dyDescent="0.25">
      <c r="G3261" s="13"/>
    </row>
    <row r="3262" spans="7:7" x14ac:dyDescent="0.25">
      <c r="G3262" s="13"/>
    </row>
    <row r="3263" spans="7:7" x14ac:dyDescent="0.25">
      <c r="G3263" s="13"/>
    </row>
    <row r="3264" spans="7:7" x14ac:dyDescent="0.25">
      <c r="G3264" s="13"/>
    </row>
    <row r="3265" spans="7:7" x14ac:dyDescent="0.25">
      <c r="G3265" s="13"/>
    </row>
    <row r="3266" spans="7:7" x14ac:dyDescent="0.25">
      <c r="G3266" s="13"/>
    </row>
    <row r="3267" spans="7:7" x14ac:dyDescent="0.25">
      <c r="G3267" s="13"/>
    </row>
    <row r="3268" spans="7:7" x14ac:dyDescent="0.25">
      <c r="G3268" s="13"/>
    </row>
    <row r="3269" spans="7:7" x14ac:dyDescent="0.25">
      <c r="G3269" s="13"/>
    </row>
    <row r="3270" spans="7:7" x14ac:dyDescent="0.25">
      <c r="G3270" s="13"/>
    </row>
    <row r="3271" spans="7:7" x14ac:dyDescent="0.25">
      <c r="G3271" s="13"/>
    </row>
    <row r="3272" spans="7:7" x14ac:dyDescent="0.25">
      <c r="G3272" s="13"/>
    </row>
    <row r="3273" spans="7:7" x14ac:dyDescent="0.25">
      <c r="G3273" s="13"/>
    </row>
    <row r="3274" spans="7:7" x14ac:dyDescent="0.25">
      <c r="G3274" s="13"/>
    </row>
    <row r="3275" spans="7:7" x14ac:dyDescent="0.25">
      <c r="G3275" s="13"/>
    </row>
    <row r="3276" spans="7:7" x14ac:dyDescent="0.25">
      <c r="G3276" s="13"/>
    </row>
    <row r="3277" spans="7:7" x14ac:dyDescent="0.25">
      <c r="G3277" s="13"/>
    </row>
    <row r="3278" spans="7:7" x14ac:dyDescent="0.25">
      <c r="G3278" s="13"/>
    </row>
    <row r="3279" spans="7:7" x14ac:dyDescent="0.25">
      <c r="G3279" s="13"/>
    </row>
    <row r="3280" spans="7:7" x14ac:dyDescent="0.25">
      <c r="G3280" s="13"/>
    </row>
    <row r="3281" spans="7:7" x14ac:dyDescent="0.25">
      <c r="G3281" s="13"/>
    </row>
    <row r="3282" spans="7:7" x14ac:dyDescent="0.25">
      <c r="G3282" s="13"/>
    </row>
    <row r="3283" spans="7:7" x14ac:dyDescent="0.25">
      <c r="G3283" s="13"/>
    </row>
    <row r="3284" spans="7:7" x14ac:dyDescent="0.25">
      <c r="G3284" s="13"/>
    </row>
    <row r="3285" spans="7:7" x14ac:dyDescent="0.25">
      <c r="G3285" s="13"/>
    </row>
    <row r="3286" spans="7:7" x14ac:dyDescent="0.25">
      <c r="G3286" s="13"/>
    </row>
    <row r="3287" spans="7:7" x14ac:dyDescent="0.25">
      <c r="G3287" s="13"/>
    </row>
    <row r="3288" spans="7:7" x14ac:dyDescent="0.25">
      <c r="G3288" s="13"/>
    </row>
    <row r="3289" spans="7:7" x14ac:dyDescent="0.25">
      <c r="G3289" s="13"/>
    </row>
    <row r="3290" spans="7:7" x14ac:dyDescent="0.25">
      <c r="G3290" s="13"/>
    </row>
    <row r="3291" spans="7:7" x14ac:dyDescent="0.25">
      <c r="G3291" s="13"/>
    </row>
    <row r="3292" spans="7:7" x14ac:dyDescent="0.25">
      <c r="G3292" s="13"/>
    </row>
    <row r="3293" spans="7:7" x14ac:dyDescent="0.25">
      <c r="G3293" s="13"/>
    </row>
    <row r="3294" spans="7:7" x14ac:dyDescent="0.25">
      <c r="G3294" s="13"/>
    </row>
    <row r="3295" spans="7:7" x14ac:dyDescent="0.25">
      <c r="G3295" s="13"/>
    </row>
    <row r="3296" spans="7:7" x14ac:dyDescent="0.25">
      <c r="G3296" s="13"/>
    </row>
    <row r="3297" spans="7:7" x14ac:dyDescent="0.25">
      <c r="G3297" s="13"/>
    </row>
    <row r="3298" spans="7:7" x14ac:dyDescent="0.25">
      <c r="G3298" s="13"/>
    </row>
    <row r="3299" spans="7:7" x14ac:dyDescent="0.25">
      <c r="G3299" s="13"/>
    </row>
    <row r="3300" spans="7:7" x14ac:dyDescent="0.25">
      <c r="G3300" s="13"/>
    </row>
    <row r="3301" spans="7:7" x14ac:dyDescent="0.25">
      <c r="G3301" s="13"/>
    </row>
    <row r="3302" spans="7:7" x14ac:dyDescent="0.25">
      <c r="G3302" s="13"/>
    </row>
    <row r="3303" spans="7:7" x14ac:dyDescent="0.25">
      <c r="G3303" s="13"/>
    </row>
    <row r="3304" spans="7:7" x14ac:dyDescent="0.25">
      <c r="G3304" s="13"/>
    </row>
    <row r="3305" spans="7:7" x14ac:dyDescent="0.25">
      <c r="G3305" s="13"/>
    </row>
    <row r="3306" spans="7:7" x14ac:dyDescent="0.25">
      <c r="G3306" s="13"/>
    </row>
    <row r="3307" spans="7:7" x14ac:dyDescent="0.25">
      <c r="G3307" s="13"/>
    </row>
    <row r="3308" spans="7:7" x14ac:dyDescent="0.25">
      <c r="G3308" s="13"/>
    </row>
    <row r="3309" spans="7:7" x14ac:dyDescent="0.25">
      <c r="G3309" s="13"/>
    </row>
    <row r="3310" spans="7:7" x14ac:dyDescent="0.25">
      <c r="G3310" s="13"/>
    </row>
    <row r="3311" spans="7:7" x14ac:dyDescent="0.25">
      <c r="G3311" s="13"/>
    </row>
    <row r="3312" spans="7:7" x14ac:dyDescent="0.25">
      <c r="G3312" s="13"/>
    </row>
    <row r="3313" spans="7:7" x14ac:dyDescent="0.25">
      <c r="G3313" s="13"/>
    </row>
    <row r="3314" spans="7:7" x14ac:dyDescent="0.25">
      <c r="G3314" s="13"/>
    </row>
    <row r="3315" spans="7:7" x14ac:dyDescent="0.25">
      <c r="G3315" s="13"/>
    </row>
    <row r="3316" spans="7:7" x14ac:dyDescent="0.25">
      <c r="G3316" s="13"/>
    </row>
    <row r="3317" spans="7:7" x14ac:dyDescent="0.25">
      <c r="G3317" s="13"/>
    </row>
    <row r="3318" spans="7:7" x14ac:dyDescent="0.25">
      <c r="G3318" s="13"/>
    </row>
    <row r="3319" spans="7:7" x14ac:dyDescent="0.25">
      <c r="G3319" s="13"/>
    </row>
    <row r="3320" spans="7:7" x14ac:dyDescent="0.25">
      <c r="G3320" s="13"/>
    </row>
    <row r="3321" spans="7:7" x14ac:dyDescent="0.25">
      <c r="G3321" s="13"/>
    </row>
    <row r="3322" spans="7:7" x14ac:dyDescent="0.25">
      <c r="G3322" s="13"/>
    </row>
    <row r="3323" spans="7:7" x14ac:dyDescent="0.25">
      <c r="G3323" s="13"/>
    </row>
    <row r="3324" spans="7:7" x14ac:dyDescent="0.25">
      <c r="G3324" s="13"/>
    </row>
    <row r="3325" spans="7:7" x14ac:dyDescent="0.25">
      <c r="G3325" s="13"/>
    </row>
    <row r="3326" spans="7:7" x14ac:dyDescent="0.25">
      <c r="G3326" s="13"/>
    </row>
    <row r="3327" spans="7:7" x14ac:dyDescent="0.25">
      <c r="G3327" s="13"/>
    </row>
    <row r="3328" spans="7:7" x14ac:dyDescent="0.25">
      <c r="G3328" s="13"/>
    </row>
    <row r="3329" spans="7:7" x14ac:dyDescent="0.25">
      <c r="G3329" s="13"/>
    </row>
    <row r="3330" spans="7:7" x14ac:dyDescent="0.25">
      <c r="G3330" s="13"/>
    </row>
    <row r="3331" spans="7:7" x14ac:dyDescent="0.25">
      <c r="G3331" s="13"/>
    </row>
    <row r="3332" spans="7:7" x14ac:dyDescent="0.25">
      <c r="G3332" s="13"/>
    </row>
    <row r="3333" spans="7:7" x14ac:dyDescent="0.25">
      <c r="G3333" s="13"/>
    </row>
    <row r="3334" spans="7:7" x14ac:dyDescent="0.25">
      <c r="G3334" s="13"/>
    </row>
    <row r="3335" spans="7:7" x14ac:dyDescent="0.25">
      <c r="G3335" s="13"/>
    </row>
    <row r="3336" spans="7:7" x14ac:dyDescent="0.25">
      <c r="G3336" s="13"/>
    </row>
    <row r="3337" spans="7:7" x14ac:dyDescent="0.25">
      <c r="G3337" s="13"/>
    </row>
    <row r="3338" spans="7:7" x14ac:dyDescent="0.25">
      <c r="G3338" s="13"/>
    </row>
    <row r="3339" spans="7:7" x14ac:dyDescent="0.25">
      <c r="G3339" s="13"/>
    </row>
    <row r="3340" spans="7:7" x14ac:dyDescent="0.25">
      <c r="G3340" s="13"/>
    </row>
    <row r="3341" spans="7:7" x14ac:dyDescent="0.25">
      <c r="G3341" s="13"/>
    </row>
    <row r="3342" spans="7:7" x14ac:dyDescent="0.25">
      <c r="G3342" s="13"/>
    </row>
    <row r="3343" spans="7:7" x14ac:dyDescent="0.25">
      <c r="G3343" s="13"/>
    </row>
    <row r="3344" spans="7:7" x14ac:dyDescent="0.25">
      <c r="G3344" s="13"/>
    </row>
    <row r="3345" spans="7:7" x14ac:dyDescent="0.25">
      <c r="G3345" s="13"/>
    </row>
    <row r="3346" spans="7:7" x14ac:dyDescent="0.25">
      <c r="G3346" s="13"/>
    </row>
    <row r="3347" spans="7:7" x14ac:dyDescent="0.25">
      <c r="G3347" s="13"/>
    </row>
    <row r="3348" spans="7:7" x14ac:dyDescent="0.25">
      <c r="G3348" s="13"/>
    </row>
    <row r="3349" spans="7:7" x14ac:dyDescent="0.25">
      <c r="G3349" s="13"/>
    </row>
    <row r="3350" spans="7:7" x14ac:dyDescent="0.25">
      <c r="G3350" s="13"/>
    </row>
    <row r="3351" spans="7:7" x14ac:dyDescent="0.25">
      <c r="G3351" s="13"/>
    </row>
    <row r="3352" spans="7:7" x14ac:dyDescent="0.25">
      <c r="G3352" s="13"/>
    </row>
    <row r="3353" spans="7:7" x14ac:dyDescent="0.25">
      <c r="G3353" s="13"/>
    </row>
    <row r="3354" spans="7:7" x14ac:dyDescent="0.25">
      <c r="G3354" s="13"/>
    </row>
    <row r="3355" spans="7:7" x14ac:dyDescent="0.25">
      <c r="G3355" s="13"/>
    </row>
    <row r="3356" spans="7:7" x14ac:dyDescent="0.25">
      <c r="G3356" s="13"/>
    </row>
    <row r="3357" spans="7:7" x14ac:dyDescent="0.25">
      <c r="G3357" s="13"/>
    </row>
    <row r="3358" spans="7:7" x14ac:dyDescent="0.25">
      <c r="G3358" s="13"/>
    </row>
    <row r="3359" spans="7:7" x14ac:dyDescent="0.25">
      <c r="G3359" s="13"/>
    </row>
    <row r="3360" spans="7:7" x14ac:dyDescent="0.25">
      <c r="G3360" s="13"/>
    </row>
    <row r="3361" spans="7:7" x14ac:dyDescent="0.25">
      <c r="G3361" s="13"/>
    </row>
    <row r="3362" spans="7:7" x14ac:dyDescent="0.25">
      <c r="G3362" s="13"/>
    </row>
    <row r="3363" spans="7:7" x14ac:dyDescent="0.25">
      <c r="G3363" s="13"/>
    </row>
    <row r="3364" spans="7:7" x14ac:dyDescent="0.25">
      <c r="G3364" s="13"/>
    </row>
    <row r="3365" spans="7:7" x14ac:dyDescent="0.25">
      <c r="G3365" s="13"/>
    </row>
    <row r="3366" spans="7:7" x14ac:dyDescent="0.25">
      <c r="G3366" s="13"/>
    </row>
    <row r="3367" spans="7:7" x14ac:dyDescent="0.25">
      <c r="G3367" s="13"/>
    </row>
    <row r="3368" spans="7:7" x14ac:dyDescent="0.25">
      <c r="G3368" s="13"/>
    </row>
    <row r="3369" spans="7:7" x14ac:dyDescent="0.25">
      <c r="G3369" s="13"/>
    </row>
    <row r="3370" spans="7:7" x14ac:dyDescent="0.25">
      <c r="G3370" s="13"/>
    </row>
    <row r="3371" spans="7:7" x14ac:dyDescent="0.25">
      <c r="G3371" s="13"/>
    </row>
    <row r="3372" spans="7:7" x14ac:dyDescent="0.25">
      <c r="G3372" s="13"/>
    </row>
    <row r="3373" spans="7:7" x14ac:dyDescent="0.25">
      <c r="G3373" s="13"/>
    </row>
    <row r="3374" spans="7:7" x14ac:dyDescent="0.25">
      <c r="G3374" s="13"/>
    </row>
    <row r="3375" spans="7:7" x14ac:dyDescent="0.25">
      <c r="G3375" s="13"/>
    </row>
    <row r="3376" spans="7:7" x14ac:dyDescent="0.25">
      <c r="G3376" s="13"/>
    </row>
    <row r="3377" spans="7:7" x14ac:dyDescent="0.25">
      <c r="G3377" s="13"/>
    </row>
    <row r="3378" spans="7:7" x14ac:dyDescent="0.25">
      <c r="G3378" s="13"/>
    </row>
    <row r="3379" spans="7:7" x14ac:dyDescent="0.25">
      <c r="G3379" s="13"/>
    </row>
    <row r="3380" spans="7:7" x14ac:dyDescent="0.25">
      <c r="G3380" s="13"/>
    </row>
    <row r="3381" spans="7:7" x14ac:dyDescent="0.25">
      <c r="G3381" s="13"/>
    </row>
    <row r="3382" spans="7:7" x14ac:dyDescent="0.25">
      <c r="G3382" s="13"/>
    </row>
    <row r="3383" spans="7:7" x14ac:dyDescent="0.25">
      <c r="G3383" s="13"/>
    </row>
    <row r="3384" spans="7:7" x14ac:dyDescent="0.25">
      <c r="G3384" s="13"/>
    </row>
    <row r="3385" spans="7:7" x14ac:dyDescent="0.25">
      <c r="G3385" s="13"/>
    </row>
    <row r="3386" spans="7:7" x14ac:dyDescent="0.25">
      <c r="G3386" s="13"/>
    </row>
    <row r="3387" spans="7:7" x14ac:dyDescent="0.25">
      <c r="G3387" s="13"/>
    </row>
    <row r="3388" spans="7:7" x14ac:dyDescent="0.25">
      <c r="G3388" s="13"/>
    </row>
    <row r="3389" spans="7:7" x14ac:dyDescent="0.25">
      <c r="G3389" s="13"/>
    </row>
    <row r="3390" spans="7:7" x14ac:dyDescent="0.25">
      <c r="G3390" s="13"/>
    </row>
    <row r="3391" spans="7:7" x14ac:dyDescent="0.25">
      <c r="G3391" s="13"/>
    </row>
    <row r="3392" spans="7:7" x14ac:dyDescent="0.25">
      <c r="G3392" s="13"/>
    </row>
    <row r="3393" spans="7:7" x14ac:dyDescent="0.25">
      <c r="G3393" s="13"/>
    </row>
    <row r="3394" spans="7:7" x14ac:dyDescent="0.25">
      <c r="G3394" s="13"/>
    </row>
    <row r="3395" spans="7:7" x14ac:dyDescent="0.25">
      <c r="G3395" s="13"/>
    </row>
    <row r="3396" spans="7:7" x14ac:dyDescent="0.25">
      <c r="G3396" s="13"/>
    </row>
    <row r="3397" spans="7:7" x14ac:dyDescent="0.25">
      <c r="G3397" s="13"/>
    </row>
    <row r="3398" spans="7:7" x14ac:dyDescent="0.25">
      <c r="G3398" s="13"/>
    </row>
    <row r="3399" spans="7:7" x14ac:dyDescent="0.25">
      <c r="G3399" s="13"/>
    </row>
    <row r="3400" spans="7:7" x14ac:dyDescent="0.25">
      <c r="G3400" s="13"/>
    </row>
    <row r="3401" spans="7:7" x14ac:dyDescent="0.25">
      <c r="G3401" s="13"/>
    </row>
    <row r="3402" spans="7:7" x14ac:dyDescent="0.25">
      <c r="G3402" s="13"/>
    </row>
    <row r="3403" spans="7:7" x14ac:dyDescent="0.25">
      <c r="G3403" s="13"/>
    </row>
    <row r="3404" spans="7:7" x14ac:dyDescent="0.25">
      <c r="G3404" s="13"/>
    </row>
    <row r="3405" spans="7:7" x14ac:dyDescent="0.25">
      <c r="G3405" s="13"/>
    </row>
    <row r="3406" spans="7:7" x14ac:dyDescent="0.25">
      <c r="G3406" s="13"/>
    </row>
    <row r="3407" spans="7:7" x14ac:dyDescent="0.25">
      <c r="G3407" s="13"/>
    </row>
    <row r="3408" spans="7:7" x14ac:dyDescent="0.25">
      <c r="G3408" s="13"/>
    </row>
    <row r="3409" spans="7:7" x14ac:dyDescent="0.25">
      <c r="G3409" s="13"/>
    </row>
    <row r="3410" spans="7:7" x14ac:dyDescent="0.25">
      <c r="G3410" s="13"/>
    </row>
    <row r="3411" spans="7:7" x14ac:dyDescent="0.25">
      <c r="G3411" s="13"/>
    </row>
    <row r="3412" spans="7:7" x14ac:dyDescent="0.25">
      <c r="G3412" s="13"/>
    </row>
    <row r="3413" spans="7:7" x14ac:dyDescent="0.25">
      <c r="G3413" s="13"/>
    </row>
    <row r="3414" spans="7:7" x14ac:dyDescent="0.25">
      <c r="G3414" s="13"/>
    </row>
    <row r="3415" spans="7:7" x14ac:dyDescent="0.25">
      <c r="G3415" s="13"/>
    </row>
    <row r="3416" spans="7:7" x14ac:dyDescent="0.25">
      <c r="G3416" s="13"/>
    </row>
    <row r="3417" spans="7:7" x14ac:dyDescent="0.25">
      <c r="G3417" s="13"/>
    </row>
    <row r="3418" spans="7:7" x14ac:dyDescent="0.25">
      <c r="G3418" s="13"/>
    </row>
    <row r="3419" spans="7:7" x14ac:dyDescent="0.25">
      <c r="G3419" s="13"/>
    </row>
    <row r="3420" spans="7:7" x14ac:dyDescent="0.25">
      <c r="G3420" s="13"/>
    </row>
    <row r="3421" spans="7:7" x14ac:dyDescent="0.25">
      <c r="G3421" s="13"/>
    </row>
    <row r="3422" spans="7:7" x14ac:dyDescent="0.25">
      <c r="G3422" s="13"/>
    </row>
    <row r="3423" spans="7:7" x14ac:dyDescent="0.25">
      <c r="G3423" s="13"/>
    </row>
    <row r="3424" spans="7:7" x14ac:dyDescent="0.25">
      <c r="G3424" s="13"/>
    </row>
    <row r="3425" spans="7:7" x14ac:dyDescent="0.25">
      <c r="G3425" s="13"/>
    </row>
    <row r="3426" spans="7:7" x14ac:dyDescent="0.25">
      <c r="G3426" s="13"/>
    </row>
    <row r="3427" spans="7:7" x14ac:dyDescent="0.25">
      <c r="G3427" s="13"/>
    </row>
    <row r="3428" spans="7:7" x14ac:dyDescent="0.25">
      <c r="G3428" s="13"/>
    </row>
    <row r="3429" spans="7:7" x14ac:dyDescent="0.25">
      <c r="G3429" s="13"/>
    </row>
    <row r="3430" spans="7:7" x14ac:dyDescent="0.25">
      <c r="G3430" s="13"/>
    </row>
    <row r="3431" spans="7:7" x14ac:dyDescent="0.25">
      <c r="G3431" s="13"/>
    </row>
    <row r="3432" spans="7:7" x14ac:dyDescent="0.25">
      <c r="G3432" s="13"/>
    </row>
    <row r="3433" spans="7:7" x14ac:dyDescent="0.25">
      <c r="G3433" s="13"/>
    </row>
    <row r="3434" spans="7:7" x14ac:dyDescent="0.25">
      <c r="G3434" s="13"/>
    </row>
    <row r="3435" spans="7:7" x14ac:dyDescent="0.25">
      <c r="G3435" s="13"/>
    </row>
    <row r="3436" spans="7:7" x14ac:dyDescent="0.25">
      <c r="G3436" s="13"/>
    </row>
    <row r="3437" spans="7:7" x14ac:dyDescent="0.25">
      <c r="G3437" s="13"/>
    </row>
    <row r="3438" spans="7:7" x14ac:dyDescent="0.25">
      <c r="G3438" s="13"/>
    </row>
    <row r="3439" spans="7:7" x14ac:dyDescent="0.25">
      <c r="G3439" s="13"/>
    </row>
    <row r="3440" spans="7:7" x14ac:dyDescent="0.25">
      <c r="G3440" s="13"/>
    </row>
    <row r="3441" spans="7:7" x14ac:dyDescent="0.25">
      <c r="G3441" s="13"/>
    </row>
    <row r="3442" spans="7:7" x14ac:dyDescent="0.25">
      <c r="G3442" s="13"/>
    </row>
    <row r="3443" spans="7:7" x14ac:dyDescent="0.25">
      <c r="G3443" s="13"/>
    </row>
    <row r="3444" spans="7:7" x14ac:dyDescent="0.25">
      <c r="G3444" s="13"/>
    </row>
    <row r="3445" spans="7:7" x14ac:dyDescent="0.25">
      <c r="G3445" s="13"/>
    </row>
    <row r="3446" spans="7:7" x14ac:dyDescent="0.25">
      <c r="G3446" s="13"/>
    </row>
    <row r="3447" spans="7:7" x14ac:dyDescent="0.25">
      <c r="G3447" s="13"/>
    </row>
    <row r="3448" spans="7:7" x14ac:dyDescent="0.25">
      <c r="G3448" s="13"/>
    </row>
    <row r="3449" spans="7:7" x14ac:dyDescent="0.25">
      <c r="G3449" s="13"/>
    </row>
    <row r="3450" spans="7:7" x14ac:dyDescent="0.25">
      <c r="G3450" s="13"/>
    </row>
    <row r="3451" spans="7:7" x14ac:dyDescent="0.25">
      <c r="G3451" s="13"/>
    </row>
    <row r="3452" spans="7:7" x14ac:dyDescent="0.25">
      <c r="G3452" s="13"/>
    </row>
    <row r="3453" spans="7:7" x14ac:dyDescent="0.25">
      <c r="G3453" s="13"/>
    </row>
    <row r="3454" spans="7:7" x14ac:dyDescent="0.25">
      <c r="G3454" s="13"/>
    </row>
    <row r="3455" spans="7:7" x14ac:dyDescent="0.25">
      <c r="G3455" s="13"/>
    </row>
    <row r="3456" spans="7:7" x14ac:dyDescent="0.25">
      <c r="G3456" s="13"/>
    </row>
    <row r="3457" spans="7:7" x14ac:dyDescent="0.25">
      <c r="G3457" s="13"/>
    </row>
    <row r="3458" spans="7:7" x14ac:dyDescent="0.25">
      <c r="G3458" s="13"/>
    </row>
    <row r="3459" spans="7:7" x14ac:dyDescent="0.25">
      <c r="G3459" s="13"/>
    </row>
    <row r="3460" spans="7:7" x14ac:dyDescent="0.25">
      <c r="G3460" s="13"/>
    </row>
    <row r="3461" spans="7:7" x14ac:dyDescent="0.25">
      <c r="G3461" s="13"/>
    </row>
    <row r="3462" spans="7:7" x14ac:dyDescent="0.25">
      <c r="G3462" s="13"/>
    </row>
    <row r="3463" spans="7:7" x14ac:dyDescent="0.25">
      <c r="G3463" s="13"/>
    </row>
  </sheetData>
  <autoFilter ref="A1:Z1914" xr:uid="{096A4F03-7988-4056-B8B3-CFA725045084}">
    <filterColumn colId="21">
      <filters blank="1">
        <filter val="343"/>
        <filter val="396"/>
        <filter val="ACT2"/>
        <filter val="ACT24"/>
        <filter val="ACT4"/>
        <filter val="CHECK"/>
        <filter val="DECK2"/>
        <filter val="DECK24"/>
        <filter val="DECK4"/>
        <filter val="OFFICE 4"/>
        <filter val="OFFICE2"/>
        <filter val="OFFICE24"/>
        <filter val="PRECINCT2"/>
        <filter val="PRECINCT24"/>
        <filter val="PRECINCT4"/>
      </filters>
    </filterColumn>
  </autoFilter>
  <conditionalFormatting sqref="U1910:U1957">
    <cfRule type="duplicateValues" dxfId="2" priority="2"/>
  </conditionalFormatting>
  <conditionalFormatting sqref="U1910:U1962">
    <cfRule type="duplicateValues" dxfId="1" priority="1"/>
  </conditionalFormatting>
  <conditionalFormatting sqref="U1910:U2111">
    <cfRule type="duplicateValues" dxfId="0" priority="3"/>
  </conditionalFormatting>
  <pageMargins left="0.35" right="0.35" top="0.35" bottom="0.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Report (2)</vt:lpstr>
      <vt:lpstr>TEST DECK Satellite (2)</vt:lpstr>
      <vt:lpstr>PRECINCT TABULATION_MAIN (2)</vt:lpstr>
      <vt:lpstr>'PRECINCT TABULATION_MAIN (2)'!Print_Area</vt:lpstr>
      <vt:lpstr>'Report (2)'!Print_Titles</vt:lpstr>
      <vt:lpstr>'TEST DECK Satellite (2)'!Print_Titles</vt:lpstr>
    </vt:vector>
  </TitlesOfParts>
  <Company>Cobb County Information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Ditri, Michael</dc:creator>
  <cp:lastModifiedBy>Ditri, Michael</cp:lastModifiedBy>
  <dcterms:created xsi:type="dcterms:W3CDTF">2025-02-26T16:47:35Z</dcterms:created>
  <dcterms:modified xsi:type="dcterms:W3CDTF">2025-02-27T17:07:43Z</dcterms:modified>
</cp:coreProperties>
</file>